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СВОД" sheetId="1" r:id="rId1"/>
  </sheets>
  <externalReferences>
    <externalReference r:id="rId2"/>
  </externalReferences>
  <definedNames>
    <definedName name="_xlnm._FilterDatabase" localSheetId="0" hidden="1">СВОД!$T$14:$U$14</definedName>
    <definedName name="_xlnm.Print_Area" localSheetId="0">СВОД!$A$1:$S$88</definedName>
  </definedNames>
  <calcPr calcId="145621"/>
</workbook>
</file>

<file path=xl/calcChain.xml><?xml version="1.0" encoding="utf-8"?>
<calcChain xmlns="http://schemas.openxmlformats.org/spreadsheetml/2006/main">
  <c r="S81" i="1" l="1"/>
  <c r="R81" i="1"/>
  <c r="Q81" i="1"/>
  <c r="P81" i="1"/>
  <c r="O81" i="1"/>
  <c r="N81" i="1"/>
  <c r="S80" i="1"/>
  <c r="R80" i="1"/>
  <c r="Q80" i="1"/>
  <c r="P80" i="1"/>
  <c r="O80" i="1"/>
  <c r="N80" i="1"/>
  <c r="S79" i="1"/>
  <c r="R79" i="1"/>
  <c r="Q79" i="1"/>
  <c r="P79" i="1"/>
  <c r="O79" i="1"/>
  <c r="N79" i="1"/>
  <c r="S78" i="1"/>
  <c r="R78" i="1"/>
  <c r="Q78" i="1"/>
  <c r="P78" i="1"/>
  <c r="O78" i="1"/>
  <c r="N78" i="1"/>
  <c r="S77" i="1"/>
  <c r="R77" i="1"/>
  <c r="Q77" i="1"/>
  <c r="P77" i="1"/>
  <c r="O77" i="1"/>
  <c r="N77" i="1"/>
  <c r="S76" i="1"/>
  <c r="R76" i="1"/>
  <c r="Q76" i="1"/>
  <c r="P76" i="1"/>
  <c r="O76" i="1"/>
  <c r="N76" i="1"/>
  <c r="S75" i="1"/>
  <c r="R75" i="1"/>
  <c r="Q75" i="1"/>
  <c r="P75" i="1"/>
  <c r="O75" i="1"/>
  <c r="N75" i="1"/>
  <c r="S74" i="1"/>
  <c r="R74" i="1"/>
  <c r="Q74" i="1"/>
  <c r="P74" i="1"/>
  <c r="O74" i="1"/>
  <c r="N74" i="1"/>
  <c r="S73" i="1"/>
  <c r="R73" i="1"/>
  <c r="Q73" i="1"/>
  <c r="P73" i="1"/>
  <c r="O73" i="1"/>
  <c r="N73" i="1"/>
  <c r="S72" i="1"/>
  <c r="R72" i="1"/>
  <c r="Q72" i="1"/>
  <c r="P72" i="1"/>
  <c r="O72" i="1"/>
  <c r="N72" i="1"/>
  <c r="S71" i="1"/>
  <c r="R71" i="1"/>
  <c r="Q71" i="1"/>
  <c r="P71" i="1"/>
  <c r="O71" i="1"/>
  <c r="N71" i="1"/>
  <c r="S70" i="1"/>
  <c r="R70" i="1"/>
  <c r="Q70" i="1"/>
  <c r="P70" i="1"/>
  <c r="O70" i="1"/>
  <c r="N70" i="1"/>
  <c r="S69" i="1"/>
  <c r="R69" i="1"/>
  <c r="Q69" i="1"/>
  <c r="P69" i="1"/>
  <c r="O69" i="1"/>
  <c r="N69" i="1"/>
  <c r="S68" i="1"/>
  <c r="R68" i="1"/>
  <c r="Q68" i="1"/>
  <c r="P68" i="1"/>
  <c r="O68" i="1"/>
  <c r="N68" i="1"/>
  <c r="S67" i="1"/>
  <c r="R67" i="1"/>
  <c r="Q67" i="1"/>
  <c r="P67" i="1"/>
  <c r="O67" i="1"/>
  <c r="N67" i="1"/>
  <c r="S66" i="1"/>
  <c r="R66" i="1"/>
  <c r="Q66" i="1"/>
  <c r="P66" i="1"/>
  <c r="O66" i="1"/>
  <c r="N66" i="1"/>
  <c r="S65" i="1"/>
  <c r="V65" i="1" s="1"/>
  <c r="R65" i="1"/>
  <c r="U65" i="1" s="1"/>
  <c r="Q65" i="1"/>
  <c r="T65" i="1" s="1"/>
  <c r="P65" i="1"/>
  <c r="O65" i="1"/>
  <c r="N65" i="1"/>
  <c r="S64" i="1"/>
  <c r="R64" i="1"/>
  <c r="Q64" i="1"/>
  <c r="P64" i="1"/>
  <c r="O64" i="1"/>
  <c r="N64" i="1"/>
  <c r="S63" i="1"/>
  <c r="R63" i="1"/>
  <c r="Q63" i="1"/>
  <c r="P63" i="1"/>
  <c r="O63" i="1"/>
  <c r="N63" i="1"/>
  <c r="S62" i="1"/>
  <c r="R62" i="1"/>
  <c r="Q62" i="1"/>
  <c r="P62" i="1"/>
  <c r="O62" i="1"/>
  <c r="N62" i="1"/>
  <c r="S61" i="1"/>
  <c r="R61" i="1"/>
  <c r="Q61" i="1"/>
  <c r="P61" i="1"/>
  <c r="O61" i="1"/>
  <c r="N61" i="1"/>
  <c r="S60" i="1"/>
  <c r="R60" i="1"/>
  <c r="Q60" i="1"/>
  <c r="P60" i="1"/>
  <c r="O60" i="1"/>
  <c r="N60" i="1"/>
  <c r="S59" i="1"/>
  <c r="R59" i="1"/>
  <c r="Q59" i="1"/>
  <c r="P59" i="1"/>
  <c r="O59" i="1"/>
  <c r="N59" i="1"/>
  <c r="S58" i="1"/>
  <c r="R58" i="1"/>
  <c r="Q58" i="1"/>
  <c r="P58" i="1"/>
  <c r="O58" i="1"/>
  <c r="N58" i="1"/>
  <c r="S57" i="1"/>
  <c r="R57" i="1"/>
  <c r="Q57" i="1"/>
  <c r="P57" i="1"/>
  <c r="O57" i="1"/>
  <c r="N57" i="1"/>
  <c r="S56" i="1"/>
  <c r="R56" i="1"/>
  <c r="Q56" i="1"/>
  <c r="P56" i="1"/>
  <c r="O56" i="1"/>
  <c r="N56" i="1"/>
  <c r="S55" i="1"/>
  <c r="R55" i="1"/>
  <c r="Q55" i="1"/>
  <c r="P55" i="1"/>
  <c r="O55" i="1"/>
  <c r="N55" i="1"/>
  <c r="S54" i="1"/>
  <c r="R54" i="1"/>
  <c r="Q54" i="1"/>
  <c r="P54" i="1"/>
  <c r="O54" i="1"/>
  <c r="N54" i="1"/>
  <c r="S53" i="1"/>
  <c r="R53" i="1"/>
  <c r="Q53" i="1"/>
  <c r="P53" i="1"/>
  <c r="O53" i="1"/>
  <c r="N53" i="1"/>
  <c r="S52" i="1"/>
  <c r="R52" i="1"/>
  <c r="Q52" i="1"/>
  <c r="P52" i="1"/>
  <c r="O52" i="1"/>
  <c r="N52" i="1"/>
  <c r="S51" i="1"/>
  <c r="R51" i="1"/>
  <c r="Q51" i="1"/>
  <c r="P51" i="1"/>
  <c r="O51" i="1"/>
  <c r="N51" i="1"/>
  <c r="S50" i="1"/>
  <c r="R50" i="1"/>
  <c r="Q50" i="1"/>
  <c r="P50" i="1"/>
  <c r="O50" i="1"/>
  <c r="N50" i="1"/>
  <c r="S49" i="1"/>
  <c r="R49" i="1"/>
  <c r="Q49" i="1"/>
  <c r="P49" i="1"/>
  <c r="O49" i="1"/>
  <c r="N49" i="1"/>
  <c r="S48" i="1"/>
  <c r="R48" i="1"/>
  <c r="Q48" i="1"/>
  <c r="P48" i="1"/>
  <c r="O48" i="1"/>
  <c r="N48" i="1"/>
  <c r="S47" i="1"/>
  <c r="R47" i="1"/>
  <c r="Q47" i="1"/>
  <c r="P47" i="1"/>
  <c r="O47" i="1"/>
  <c r="N47" i="1"/>
  <c r="S46" i="1"/>
  <c r="R46" i="1"/>
  <c r="Q46" i="1"/>
  <c r="P46" i="1"/>
  <c r="O46" i="1"/>
  <c r="N46" i="1"/>
  <c r="S45" i="1"/>
  <c r="R45" i="1"/>
  <c r="Q45" i="1"/>
  <c r="P45" i="1"/>
  <c r="O45" i="1"/>
  <c r="N45" i="1"/>
  <c r="S44" i="1"/>
  <c r="R44" i="1"/>
  <c r="Q44" i="1"/>
  <c r="P44" i="1"/>
  <c r="O44" i="1"/>
  <c r="N44" i="1"/>
  <c r="S43" i="1"/>
  <c r="R43" i="1"/>
  <c r="Q43" i="1"/>
  <c r="P43" i="1"/>
  <c r="O43" i="1"/>
  <c r="N43" i="1"/>
  <c r="S42" i="1"/>
  <c r="R42" i="1"/>
  <c r="Q42" i="1"/>
  <c r="P42" i="1"/>
  <c r="O42" i="1"/>
  <c r="N42" i="1"/>
  <c r="S41" i="1"/>
  <c r="R41" i="1"/>
  <c r="Q41" i="1"/>
  <c r="P41" i="1"/>
  <c r="O41" i="1"/>
  <c r="N41" i="1"/>
  <c r="S40" i="1"/>
  <c r="R40" i="1"/>
  <c r="Q40" i="1"/>
  <c r="P40" i="1"/>
  <c r="O40" i="1"/>
  <c r="N40" i="1"/>
  <c r="S39" i="1"/>
  <c r="R39" i="1"/>
  <c r="Q39" i="1"/>
  <c r="P39" i="1"/>
  <c r="O39" i="1"/>
  <c r="N39" i="1"/>
  <c r="S38" i="1"/>
  <c r="R38" i="1"/>
  <c r="Q38" i="1"/>
  <c r="P38" i="1"/>
  <c r="O38" i="1"/>
  <c r="N38" i="1"/>
  <c r="S37" i="1"/>
  <c r="R37" i="1"/>
  <c r="Q37" i="1"/>
  <c r="P37" i="1"/>
  <c r="O37" i="1"/>
  <c r="N37" i="1"/>
  <c r="S36" i="1"/>
  <c r="R36" i="1"/>
  <c r="Q36" i="1"/>
  <c r="P36" i="1"/>
  <c r="O36" i="1"/>
  <c r="N36" i="1"/>
  <c r="S35" i="1"/>
  <c r="R35" i="1"/>
  <c r="Q35" i="1"/>
  <c r="P35" i="1"/>
  <c r="O35" i="1"/>
  <c r="N35" i="1"/>
  <c r="S34" i="1"/>
  <c r="R34" i="1"/>
  <c r="Q34" i="1"/>
  <c r="P34" i="1"/>
  <c r="O34" i="1"/>
  <c r="N34" i="1"/>
  <c r="S33" i="1"/>
  <c r="R33" i="1"/>
  <c r="Q33" i="1"/>
  <c r="P33" i="1"/>
  <c r="O33" i="1"/>
  <c r="N33" i="1"/>
  <c r="S32" i="1"/>
  <c r="R32" i="1"/>
  <c r="Q32" i="1"/>
  <c r="P32" i="1"/>
  <c r="O32" i="1"/>
  <c r="N32" i="1"/>
  <c r="S31" i="1"/>
  <c r="R31" i="1"/>
  <c r="Q31" i="1"/>
  <c r="P31" i="1"/>
  <c r="O31" i="1"/>
  <c r="N31" i="1"/>
  <c r="S30" i="1"/>
  <c r="R30" i="1"/>
  <c r="Q30" i="1"/>
  <c r="P30" i="1"/>
  <c r="O30" i="1"/>
  <c r="N30" i="1"/>
  <c r="S29" i="1"/>
  <c r="R29" i="1"/>
  <c r="Q29" i="1"/>
  <c r="P29" i="1"/>
  <c r="O29" i="1"/>
  <c r="N29" i="1"/>
  <c r="S28" i="1"/>
  <c r="R28" i="1"/>
  <c r="Q28" i="1"/>
  <c r="P28" i="1"/>
  <c r="O28" i="1"/>
  <c r="N28" i="1"/>
  <c r="S27" i="1"/>
  <c r="R27" i="1"/>
  <c r="Q27" i="1"/>
  <c r="P27" i="1"/>
  <c r="O27" i="1"/>
  <c r="N27" i="1"/>
  <c r="S26" i="1"/>
  <c r="R26" i="1"/>
  <c r="Q26" i="1"/>
  <c r="P26" i="1"/>
  <c r="O26" i="1"/>
  <c r="N26" i="1"/>
  <c r="S25" i="1"/>
  <c r="R25" i="1"/>
  <c r="Q25" i="1"/>
  <c r="P25" i="1"/>
  <c r="O25" i="1"/>
  <c r="N25" i="1"/>
  <c r="S24" i="1"/>
  <c r="R24" i="1"/>
  <c r="Q24" i="1"/>
  <c r="P24" i="1"/>
  <c r="O24" i="1"/>
  <c r="N24" i="1"/>
  <c r="S23" i="1"/>
  <c r="R23" i="1"/>
  <c r="Q23" i="1"/>
  <c r="P23" i="1"/>
  <c r="O23" i="1"/>
  <c r="N23" i="1"/>
  <c r="S22" i="1"/>
  <c r="R22" i="1"/>
  <c r="Q22" i="1"/>
  <c r="P22" i="1"/>
  <c r="O22" i="1"/>
  <c r="N22" i="1"/>
  <c r="S21" i="1"/>
  <c r="R21" i="1"/>
  <c r="Q21" i="1"/>
  <c r="P21" i="1"/>
  <c r="O21" i="1"/>
  <c r="N21" i="1"/>
  <c r="S20" i="1"/>
  <c r="R20" i="1"/>
  <c r="Q20" i="1"/>
  <c r="P20" i="1"/>
  <c r="O20" i="1"/>
  <c r="N20" i="1"/>
  <c r="S19" i="1"/>
  <c r="R19" i="1"/>
  <c r="Q19" i="1"/>
  <c r="P19" i="1"/>
  <c r="O19" i="1"/>
  <c r="N19" i="1"/>
  <c r="S18" i="1"/>
  <c r="R18" i="1"/>
  <c r="Q18" i="1"/>
  <c r="P18" i="1"/>
  <c r="O18" i="1"/>
  <c r="N18" i="1"/>
  <c r="S17" i="1"/>
  <c r="V17" i="1" s="1"/>
  <c r="R17" i="1"/>
  <c r="U17" i="1" s="1"/>
  <c r="Q17" i="1"/>
  <c r="T17" i="1" s="1"/>
  <c r="P17" i="1"/>
  <c r="O17" i="1"/>
  <c r="N17" i="1"/>
  <c r="S16" i="1"/>
  <c r="R16" i="1"/>
  <c r="Q16" i="1"/>
  <c r="P16" i="1"/>
  <c r="O16" i="1"/>
  <c r="N16" i="1"/>
  <c r="S15" i="1"/>
  <c r="R15" i="1"/>
  <c r="Q15" i="1"/>
  <c r="P15" i="1"/>
  <c r="O15" i="1"/>
  <c r="N15" i="1"/>
</calcChain>
</file>

<file path=xl/sharedStrings.xml><?xml version="1.0" encoding="utf-8"?>
<sst xmlns="http://schemas.openxmlformats.org/spreadsheetml/2006/main" count="518" uniqueCount="385">
  <si>
    <t>Уточненный реестр расходных обязательств Шарангского муниципального округа Нижегородской области на 2026 финансовый год и на плановый период 2027 и 2028 годов</t>
  </si>
  <si>
    <t>Единица измерения: тыс. руб. (с точностью до первого десятичного знака)</t>
  </si>
  <si>
    <t>тыс. рублей</t>
  </si>
  <si>
    <t>№ п/п</t>
  </si>
  <si>
    <t>Наименование полномочия, 
расходного обязательства</t>
  </si>
  <si>
    <t>Код строки</t>
  </si>
  <si>
    <t xml:space="preserve">Правовое основание финансового обеспечения расходных полномочий муниципальных образований </t>
  </si>
  <si>
    <t xml:space="preserve">Код расхода по БК </t>
  </si>
  <si>
    <t>Объем средств на исполнение расходного обязательства</t>
  </si>
  <si>
    <t>Российской Федерации, субъекта Российской Федерации</t>
  </si>
  <si>
    <t>Субъекта Российской Федерации</t>
  </si>
  <si>
    <t xml:space="preserve"> Органа местного самоуправления</t>
  </si>
  <si>
    <t>отчетный
2024г.</t>
  </si>
  <si>
    <t>текущий
2025 г.              (по состоянию на 01.09.2025 года)</t>
  </si>
  <si>
    <t>очередной
2026 г.</t>
  </si>
  <si>
    <t xml:space="preserve">плановый период
</t>
  </si>
  <si>
    <t>наименование, номер и дата</t>
  </si>
  <si>
    <t>номер статьи (подстатьи), пункта (подпункта)</t>
  </si>
  <si>
    <t>дата вступления в силу, срок действия</t>
  </si>
  <si>
    <t>раздел/
подраздел</t>
  </si>
  <si>
    <t xml:space="preserve">утвержденные бюджетные назначения </t>
  </si>
  <si>
    <t>исполнено</t>
  </si>
  <si>
    <t>2027 г.</t>
  </si>
  <si>
    <t>2028 г.</t>
  </si>
  <si>
    <t>-//-</t>
  </si>
  <si>
    <t>2</t>
  </si>
  <si>
    <t>3</t>
  </si>
  <si>
    <t>9</t>
  </si>
  <si>
    <t>10</t>
  </si>
  <si>
    <t>16</t>
  </si>
  <si>
    <t>17</t>
  </si>
  <si>
    <t xml:space="preserve">8. </t>
  </si>
  <si>
    <t>Расходные обязательства, возникшие в результате принятия нормативных правовых актов муниципального округа, заключения договоров (соглашений), всего, в том числе</t>
  </si>
  <si>
    <t>х</t>
  </si>
  <si>
    <t>Муниципальные услуги (работы)</t>
  </si>
  <si>
    <t xml:space="preserve">8.1. </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</si>
  <si>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 в том числе</t>
  </si>
  <si>
    <t>8.1.1.</t>
  </si>
  <si>
    <t>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</si>
  <si>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 xml:space="preserve">1)Федеральный Закон от 06.10.2003 №131-ФЗ "Об общих принципах организации местного самоуправления в Российской Федерации"                                                    2) Федеральный закон от 02.03.2007 № 25-ФЗ "О муниципальной службе в
Российской Федерации"        </t>
  </si>
  <si>
    <t xml:space="preserve">1)ст.34 п.9
2) ст.22 п.2
</t>
  </si>
  <si>
    <t xml:space="preserve">1) 18.10.2003, не установлен
2)02.03.2007, не установлен
</t>
  </si>
  <si>
    <t>Закон Нижегородской области от 03.08.2007 №199-3 "О муниципальной службе в Нижегородской области"</t>
  </si>
  <si>
    <t>в целом</t>
  </si>
  <si>
    <t>03.08.2007 - не установлен</t>
  </si>
  <si>
    <t>0106                 0113</t>
  </si>
  <si>
    <t>8.1.2.</t>
  </si>
  <si>
    <t>владение, пользование и распоряжение имуществом, находящимся в муниципальной собственности муниципального округа</t>
  </si>
  <si>
    <t>1) Федеральный закон от 06.10.2003 № 131-ФЗ "Об общих принципах
организации местного самоуправления в Российской Федерации";
2) Федеральный закон от 29.07.98 № 135-ФЗ "Об оценочной деятельности в Российской Федерации";
3) Федеральный закон от 13.07.2015 № 218-ФЗ "О государственной
регистрации недвижимости"</t>
  </si>
  <si>
    <t>1)ст.16 пункт 1 подпункт 3;
2) статья 8;
3) в целом</t>
  </si>
  <si>
    <t>1) 18.10.2003, не установлен;
2) 03.08.98;
3) с 01.01.2017, не установлен</t>
  </si>
  <si>
    <t>0113              0406</t>
  </si>
  <si>
    <t>8.1.3.</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</si>
  <si>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</si>
  <si>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 Федеральный закон от 06.10.2003 № 131-ФЗ "Об общих принципах
организации местного самоуправления в Российской Федерации";
2)  Постановление Правительства РФ от 18.09.2020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t>
  </si>
  <si>
    <t xml:space="preserve">1)ст.16 пункт 1 подпункт 4;
                                                     2) в целом;
</t>
  </si>
  <si>
    <t>1) 18.10.2003, не установлен;
2)  18.09.2020, не установлен</t>
  </si>
  <si>
    <t>0502      0505</t>
  </si>
  <si>
    <t>8.1.4.</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</si>
  <si>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</si>
  <si>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1) Федеральный закон от 06.10.2003 № 131-ФЗ "Об общих принципах
организации местного самоуправления в Российской Федерации";
2) Федеральный закон от 08.11.2007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3) Федеральный закон от 10.12.1995 №196-ФЗ "О безопасности дорожного движения"
</t>
  </si>
  <si>
    <t>1)ст.16 пункт 1 подпункт 5;
                                     2) гл.1,ст.8,п.6, пп.4; гл.2;
                                                                                                                                                                                                                                                                                                                                    3) ст.5, ст.6 п.4</t>
  </si>
  <si>
    <t>1) 18.10.2003, не установлен;
2) с 14.11.2007, не установлен;
3) с 11.12.1995, не установлен</t>
  </si>
  <si>
    <t>1) Закон Нижегородской области от 04.12.2008 № 157-З "Об автомобильных дорогах и о дорожной деятельности в Нижегородской области";
2)  Постановление Правительства Нижегородской области от 22.12.2017 №945 "О реализации на территории Нижегородской области проекта инициативного бюджетирования "Вам решать!"</t>
  </si>
  <si>
    <t xml:space="preserve">1) ст.6;
2) в целом
</t>
  </si>
  <si>
    <t xml:space="preserve">1) с 23.12.2008, не установлен;
2) с 27.12.2017, не установлен
 </t>
  </si>
  <si>
    <t>0409</t>
  </si>
  <si>
    <t>8.1.5.</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</si>
  <si>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</si>
  <si>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 Федеральный закон от 06.10.2003 № 131-ФЗ "Об общих принципах
организации местного самоуправления в Российской Федерации";</t>
  </si>
  <si>
    <t>1)ст.16 пункт 1 подпункт 6;</t>
  </si>
  <si>
    <t>1) 18.10.2003, не установлен;</t>
  </si>
  <si>
    <t xml:space="preserve">1)  Постановление Правительства Нижегородской области от 04.08.2021 № 708 "О внесении изменений в государственную программу "Развитие жилищного строительства и государственная поддержка граждан по обеспечению жильем на территории Нижегородской области", утвержденную постановлением Правительства Нижегородской области от 30 апреля 2014 г. № 302, о приостановлении действия отдельного ее положения в редакции изменений, утвержденных настоящим постановлением, и о признании утратившими силу некоторых постановлений Правительства Нижегородской области" </t>
  </si>
  <si>
    <t xml:space="preserve">1) в целом
</t>
  </si>
  <si>
    <t xml:space="preserve">1) 05.08.2021, не ограничен
</t>
  </si>
  <si>
    <t xml:space="preserve"> 0501      1004</t>
  </si>
  <si>
    <t>8.1.6.</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</si>
  <si>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</si>
  <si>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 xml:space="preserve">1) Федеральный закон от 13.07.2015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t>
  </si>
  <si>
    <t xml:space="preserve">1)ст.2   пункты 5
</t>
  </si>
  <si>
    <t xml:space="preserve">1) 14.07.2015, не установлен;
</t>
  </si>
  <si>
    <t>0408</t>
  </si>
  <si>
    <t xml:space="preserve">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</si>
  <si>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 xml:space="preserve">1) Федеральный закон от 06.10.2003 № 131-ФЗ "Об общих принципах
организации местного самоуправления в Российской Федерации";
2) Федеральный закон от 06.03.2006 №35-ФЗ "О противодействии терроризму"
</t>
  </si>
  <si>
    <t xml:space="preserve">1)ст.16 пункт 1 подпункт 7.1;
2) ст.5.2
</t>
  </si>
  <si>
    <t xml:space="preserve">1) 18.10.2003, не установлен;
2) 10.03.2006, не установлен
</t>
  </si>
  <si>
    <t>Закон Нижегородской области от 04.01.1996 №17-З "О защите населения и территорий Нижегородской области от чрезвычайных ситуаций природного и техногенного характера"</t>
  </si>
  <si>
    <t>ст.25 п.1</t>
  </si>
  <si>
    <t>0701            0702             0703        0801</t>
  </si>
  <si>
    <t>8.1.7.</t>
  </si>
  <si>
    <t>участие в предупреждении и ликвидации последствий чрезвычайных ситуаций в границах муниципального округа</t>
  </si>
  <si>
    <t xml:space="preserve">1) Федеральный закон от 06.10.2003 № 131-ФЗ "Об общих принципах
организации местного самоуправления в Российской Федерации";
2) Федеральный закон от 21.12.1994 №68-ФЗ "О защите населения и территорий от чрезвычайных ситуаций природного и теногенного характера"
</t>
  </si>
  <si>
    <t xml:space="preserve">1)ст.16 пункт 1 подпункт 8;
2)ст.11 пункт2 подпункт а,в
</t>
  </si>
  <si>
    <t xml:space="preserve">1) 18.10.2003, не установлен;
2) 24.12.1994, не установлен
</t>
  </si>
  <si>
    <t xml:space="preserve">1) Закон Нижегородской области от 04.01.1996 № 17-З "О защите населения и территорий Нижегородской области от чрезвычайных ситуаций природного и техногенного характера"
</t>
  </si>
  <si>
    <t xml:space="preserve">1) гл.6, ст.23,24,25;
</t>
  </si>
  <si>
    <r>
      <t>1) 24.01.1996, не установлен</t>
    </r>
    <r>
      <rPr>
        <u/>
        <sz val="8"/>
        <rFont val="Times New Roman"/>
        <family val="1"/>
        <charset val="204"/>
      </rPr>
      <t xml:space="preserve">;
</t>
    </r>
  </si>
  <si>
    <t xml:space="preserve">0310             </t>
  </si>
  <si>
    <t>8.1.8.</t>
  </si>
  <si>
    <t>обеспечение первичных мер пожарной безопасности в границах муниципального округа</t>
  </si>
  <si>
    <t xml:space="preserve">1) Федеральный закон от 06.10.2003 № 131-ФЗ "Об общих принципах
организации местного самоуправления в Российской Федерации";
2) Федеральный закон от 21.12.1994 №69-ФЗ "О пожарной безопасности"
</t>
  </si>
  <si>
    <t xml:space="preserve">1)ст.16 пункт 1 подпункт 10;
2)ст.19
</t>
  </si>
  <si>
    <t xml:space="preserve">1) 18.10.2003, не установлен;
2) 26.12.1994, не установлен
</t>
  </si>
  <si>
    <t xml:space="preserve">1) Закон Нижегородской области от 26.10.1995 № 16-З "О пожарной безопасности"; </t>
  </si>
  <si>
    <t>1) гл.2 статья 6</t>
  </si>
  <si>
    <t>1) 15.11.1995, не установлен</t>
  </si>
  <si>
    <t>0310        0701            0702             0703        0801</t>
  </si>
  <si>
    <t>8.1.9.</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</si>
  <si>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</si>
  <si>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r>
      <t>1) Федеральный закон от 06.10.2003 № 131-ФЗ "Об общих принципах
организации местного самоуправления в Российской Федерации";
2) Федеральный закон от 29.12.2012 №273-ФЗ "Об образовании в Российской Федерации"</t>
    </r>
    <r>
      <rPr>
        <u/>
        <sz val="8"/>
        <rFont val="Times New Roman"/>
        <family val="1"/>
        <charset val="204"/>
      </rPr>
      <t xml:space="preserve">;
</t>
    </r>
    <r>
      <rPr>
        <sz val="8"/>
        <rFont val="Times New Roman"/>
        <family val="1"/>
        <charset val="204"/>
      </rPr>
      <t xml:space="preserve">3) Постановление Правительства Российской Федерации от 26.12.2017 №1642 «Об утверждении государственной программы Российской Федерации «Развитие образования»»  
</t>
    </r>
  </si>
  <si>
    <t xml:space="preserve">1)ст.16 пункт 1 подпункт 13;
2)ст.9 п.1
3) в целом
</t>
  </si>
  <si>
    <t>1) 18.10.2003, не установлен;
2) 01.09.2013, не установлен
3) с 01.01.2018, не установлен</t>
  </si>
  <si>
    <t>1) Постановление правительства Нижегородской области от 30.04.2014 №301 "Об утверждении программы Развития образования Нижегородской области"</t>
  </si>
  <si>
    <t>1) п.4</t>
  </si>
  <si>
    <t>1) с 01.01.2015, не установлен</t>
  </si>
  <si>
    <t>0701</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</si>
  <si>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</si>
  <si>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0702</t>
  </si>
  <si>
    <t>8.1.10.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</si>
  <si>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</si>
  <si>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r>
      <t>1) Федеральный закон от 06.10.2003 № 131-ФЗ "Об общих принципах
организации местного самоуправления в Российской Федерации";
2) Федеральный закон от 29.12.2012 №273-ФЗ "Об образовании в Российской Федерации"</t>
    </r>
    <r>
      <rPr>
        <u/>
        <sz val="8"/>
        <rFont val="Times New Roman"/>
        <family val="1"/>
        <charset val="204"/>
      </rPr>
      <t xml:space="preserve">;
</t>
    </r>
    <r>
      <rPr>
        <sz val="8"/>
        <rFont val="Times New Roman"/>
        <family val="1"/>
        <charset val="204"/>
      </rPr>
      <t xml:space="preserve">3) Постановление Правительства Российской Федерации от 26.12.2017 № 1642 «Об утверждении государственной программы Российской Федерации «Развитие образования»»  
</t>
    </r>
  </si>
  <si>
    <t>8.1.11.</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</si>
  <si>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</si>
  <si>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r>
      <t>1) Федеральный закон от 06.10.2003 № 131-ФЗ "Об общих принципах
организации местного самоуправления в Российской Федерации";
2) Федеральный закон от 29.12.2012 №273-ФЗ "Об образовании в Российской Федерации"</t>
    </r>
    <r>
      <rPr>
        <u/>
        <sz val="8"/>
        <rFont val="Times New Roman"/>
        <family val="1"/>
        <charset val="204"/>
      </rPr>
      <t xml:space="preserve">;
</t>
    </r>
    <r>
      <rPr>
        <sz val="8"/>
        <rFont val="Times New Roman"/>
        <family val="1"/>
        <charset val="204"/>
      </rPr>
      <t xml:space="preserve">3) Постановление Правительства Российской Федерации от 26.12.2017 г. № 1642 «Об утверждении государственной программы Российской Федерации «Развитие образования»»  
</t>
    </r>
  </si>
  <si>
    <t>0703</t>
  </si>
  <si>
    <t>8.1.12.</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</si>
  <si>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</si>
  <si>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 Федеральный закон от 06.10.2003 № 131-ФЗ "Об общих принципах организации местного самоуправления в Российской Федерации"</t>
  </si>
  <si>
    <t>1) в целом</t>
  </si>
  <si>
    <t>1) 06.10.2003, не установлен</t>
  </si>
  <si>
    <t>1) Постановление Правительства Нижегородской области от 01.07.2019 № 412 "Об организации отдыха, оздоровления и занятости детей и молодежи Нижегородской области"</t>
  </si>
  <si>
    <t>1) 01.07.2012, не установлен</t>
  </si>
  <si>
    <t>0709</t>
  </si>
  <si>
    <t>8.1.13.</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</si>
  <si>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</si>
  <si>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 xml:space="preserve">1) 18.10.2003, не установлен;
2) 01.09.2013, не установлен;
3) с 01.01.2018, не установлен
</t>
  </si>
  <si>
    <t>8.1.14.</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</si>
  <si>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</si>
  <si>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r>
      <t>1) Федеральный закон от 06.10.2003 № 131-ФЗ "Об общих принципах
организации местного самоуправления в Российской Федерации";
2) Федеральный закон от 29.12.1994 №78-ФЗ "О библиотечном деле"</t>
    </r>
    <r>
      <rPr>
        <u/>
        <sz val="8"/>
        <rFont val="Times New Roman"/>
        <family val="1"/>
        <charset val="204"/>
      </rPr>
      <t xml:space="preserve">;
</t>
    </r>
    <r>
      <rPr>
        <sz val="8"/>
        <rFont val="Times New Roman"/>
        <family val="1"/>
        <charset val="204"/>
      </rPr>
      <t xml:space="preserve">
</t>
    </r>
  </si>
  <si>
    <t xml:space="preserve">1)ст.16 пункт 1 подпункт 16;
2)ст.15 п.2,п.3; ст.20, ст.23
</t>
  </si>
  <si>
    <t xml:space="preserve">1) 18.10.2003, не установлен;
2) 02.01.1995, не установлен
</t>
  </si>
  <si>
    <t>1) Закон Нижегородской области от 01.11.2008 №147-З "О библиотечном деле в Нижегородской области"</t>
  </si>
  <si>
    <t>1) с 01.01.2009, не установлен</t>
  </si>
  <si>
    <t>Постановление Правительства Нижегородской области от 13.08.2002 №197 "Об утверждении Программы формирования и сохранения библиотечных фондов как части культурного наследия Нижегородской области на 2003 - 2005 гг."</t>
  </si>
  <si>
    <t>13.08.2002 ,не установлен</t>
  </si>
  <si>
    <t>0801</t>
  </si>
  <si>
    <t>8.1.15.</t>
  </si>
  <si>
    <t>создание условий для организации досуга и обеспечения жителей муниципального округа услугами организаций культуры</t>
  </si>
  <si>
    <r>
      <t>1) Федеральный закон от 06.10.2003 № 131-ФЗ "Об общих принципах
организации местного самоуправления в Российской Федерации</t>
    </r>
    <r>
      <rPr>
        <u/>
        <sz val="8"/>
        <rFont val="Times New Roman"/>
        <family val="1"/>
        <charset val="204"/>
      </rPr>
      <t xml:space="preserve">
</t>
    </r>
    <r>
      <rPr>
        <sz val="8"/>
        <rFont val="Times New Roman"/>
        <family val="1"/>
        <charset val="204"/>
      </rPr>
      <t xml:space="preserve">
</t>
    </r>
  </si>
  <si>
    <t xml:space="preserve">1)ст.16 пункт 1 подпункт 17
</t>
  </si>
  <si>
    <t xml:space="preserve">1) 18.10.2003, не установлен
</t>
  </si>
  <si>
    <t>Постановление Правительства Нижегородской области от 31.12.1996 №333 "Об утверждении положения об основах хозяйственной деятельности и финансирования организаций культуры и искусства Нижегородской области"</t>
  </si>
  <si>
    <t>31.12.1996 , не установлен</t>
  </si>
  <si>
    <t>0801             0804         1006</t>
  </si>
  <si>
    <t>создание условий для расширения рынка сельскохозяйственной продукции, сырья и продовольствия</t>
  </si>
  <si>
    <t>10652</t>
  </si>
  <si>
    <t>0405</t>
  </si>
  <si>
    <t>8.1.16.</t>
  </si>
  <si>
    <t>обеспечение условий для развития на территории муниципального округа физической культуры, школьного спорта и массового спорта</t>
  </si>
  <si>
    <r>
      <t>1) Федеральный закон от 06.10.2003 № 131-ФЗ "Об общих принципах
организации местного самоуправления в Российской Федерации";
2) Федеральный закон от 04.12.2007 №329-ФЗ "О физической культуре и спорте в Российской Федерации"</t>
    </r>
    <r>
      <rPr>
        <u/>
        <sz val="8"/>
        <rFont val="Times New Roman"/>
        <family val="1"/>
        <charset val="204"/>
      </rPr>
      <t xml:space="preserve">;
</t>
    </r>
    <r>
      <rPr>
        <sz val="8"/>
        <rFont val="Times New Roman"/>
        <family val="1"/>
        <charset val="204"/>
      </rPr>
      <t xml:space="preserve">
</t>
    </r>
  </si>
  <si>
    <t xml:space="preserve">1)ст.16 пункт 1 подпункт 19;
2)ст.9
</t>
  </si>
  <si>
    <t xml:space="preserve">1) 18.10.2003, не установлен;
2) 30.03.2008, не установлен
</t>
  </si>
  <si>
    <t>1) Закон Нижегородской области от 11.06.2009 №76-З "О физической культуре и спорте в Нижегородской области"</t>
  </si>
  <si>
    <t>1) статья 13,14</t>
  </si>
  <si>
    <t>1) с 30.06.2009, не установлен</t>
  </si>
  <si>
    <t>1102</t>
  </si>
  <si>
    <t>8.1.17.</t>
  </si>
  <si>
    <t>организация проведения официальных физкультурно-оздоровительных и спортивных мероприятий муниципального округа</t>
  </si>
  <si>
    <r>
      <t>1) Федеральный закон от 06.10.2003 № 131-ФЗ "Об общих принципах
организации местного самоуправления в Российской Федерации";
2) Федеральный закон от 04.12.2007 №329-ФЗ "О физической культуре и спорте в Российской Федерации"</t>
    </r>
    <r>
      <rPr>
        <u/>
        <sz val="8"/>
        <rFont val="Times New Roman"/>
        <family val="1"/>
        <charset val="204"/>
      </rPr>
      <t xml:space="preserve">
</t>
    </r>
    <r>
      <rPr>
        <sz val="8"/>
        <rFont val="Times New Roman"/>
        <family val="1"/>
        <charset val="204"/>
      </rPr>
      <t xml:space="preserve">
</t>
    </r>
  </si>
  <si>
    <t xml:space="preserve">1)ст.16 пункт 1 подпункт 19;
2)ст.9
</t>
  </si>
  <si>
    <t xml:space="preserve">1) 18.10.2003, не установлен;
2) 30.03.2008, не установлен
</t>
  </si>
  <si>
    <t xml:space="preserve">1102                 </t>
  </si>
  <si>
    <t>8.1.18.</t>
  </si>
  <si>
    <t>создание условий для массового отдыха жителей муниципального округа и организация обустройства мест массового отдыха населения</t>
  </si>
  <si>
    <t>0503    0505</t>
  </si>
  <si>
    <t>8.1.19.</t>
  </si>
  <si>
    <t>организация ритуальных услуг и содержание мест захоронения</t>
  </si>
  <si>
    <r>
      <t>1) Федеральный закон от 06.10.2003 № 131-ФЗ "Об общих принципах
организации местного самоуправления в Российской Федерации";
2) Федеральный закон от 12.01.1996 № 8-ФЗ "О погребении и похоронном
деле"</t>
    </r>
    <r>
      <rPr>
        <u/>
        <sz val="8"/>
        <rFont val="Times New Roman"/>
        <family val="1"/>
        <charset val="204"/>
      </rPr>
      <t xml:space="preserve">
</t>
    </r>
    <r>
      <rPr>
        <sz val="8"/>
        <rFont val="Times New Roman"/>
        <family val="1"/>
        <charset val="204"/>
      </rPr>
      <t xml:space="preserve">
</t>
    </r>
  </si>
  <si>
    <t xml:space="preserve">1)ст.16 пункт 1 подпункт 23;
2)ст.26
</t>
  </si>
  <si>
    <t xml:space="preserve">1) 18.10.2003, не установлен;
2) 12.01.1996, не установлен
</t>
  </si>
  <si>
    <t>1) Закон Нижегородской области от 08.08.2008 №97-З "О погребении и похоронном деле в Нижегородской области"</t>
  </si>
  <si>
    <t xml:space="preserve">1) полностью;
</t>
  </si>
  <si>
    <t xml:space="preserve">1) 01.01.2009 не ограничен;
</t>
  </si>
  <si>
    <t>0503       0505</t>
  </si>
  <si>
    <t>8.1.20.</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</si>
  <si>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</si>
  <si>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0502</t>
  </si>
  <si>
    <t>8.1.21.</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</si>
  <si>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</si>
  <si>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r>
      <t xml:space="preserve">1) Федеральный закон от 06.10.2003 № 131-ФЗ "Об общих принципах
организации местного самоуправления в Российской Федерации";
</t>
    </r>
    <r>
      <rPr>
        <u/>
        <sz val="8"/>
        <rFont val="Times New Roman"/>
        <family val="1"/>
        <charset val="204"/>
      </rPr>
      <t xml:space="preserve">
</t>
    </r>
    <r>
      <rPr>
        <sz val="8"/>
        <rFont val="Times New Roman"/>
        <family val="1"/>
        <charset val="204"/>
      </rPr>
      <t xml:space="preserve">
</t>
    </r>
  </si>
  <si>
    <t xml:space="preserve">1)ст.16 часть 1 пункт 25;
</t>
  </si>
  <si>
    <t xml:space="preserve">1) 18.10.2003, не установлен;
</t>
  </si>
  <si>
    <t>1) Закон Нижегородской области от 10.09.2010 №144-З "Об обеспечении чистоты и порядка на территории Нижегородской области"</t>
  </si>
  <si>
    <t>1) 05.10.2010 не ограничен;</t>
  </si>
  <si>
    <t>0503        0505</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</si>
  <si>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</si>
  <si>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0503</t>
  </si>
  <si>
    <t>8.1.22.</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</si>
  <si>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</si>
  <si>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r>
      <t>1) Федеральный закон от 06.10.2003 № 131-ФЗ "Об общих принципах
организации местного самоуправления в Российской Федерации";
2) Федеральный закон от 17.11.1995 № 169-ФЗ "Об архитектурной
деятельности в Российской Федерации";</t>
    </r>
    <r>
      <rPr>
        <u/>
        <sz val="8"/>
        <rFont val="Times New Roman"/>
        <family val="1"/>
        <charset val="204"/>
      </rPr>
      <t xml:space="preserve">
</t>
    </r>
    <r>
      <rPr>
        <sz val="8"/>
        <rFont val="Times New Roman"/>
        <family val="1"/>
        <charset val="204"/>
      </rPr>
      <t xml:space="preserve">
</t>
    </r>
  </si>
  <si>
    <t xml:space="preserve">1)ст.16 пункт 1 подпункт 26;
2) ст.2 абз.7, ст.22
</t>
  </si>
  <si>
    <t xml:space="preserve">1) 18.10.2003, не установлен;
2)20.11.1995, не установлен
</t>
  </si>
  <si>
    <t>1) Закон Нижегородской области от 14.07.2003 № 58-З "О нормах
предоставления земельных участков на территории Нижегородской
области";
2) Закон Нижегородской области от 07.09.2007 № 110-З "Об охране
озелененных территорий Нижегородской области"</t>
  </si>
  <si>
    <t>1)в целом
2) ст. 7</t>
  </si>
  <si>
    <t>1) 14.07.2003, не установлен;
2) 07.09.2007, не установлен</t>
  </si>
  <si>
    <t>0412</t>
  </si>
  <si>
    <t>8.1.23.</t>
  </si>
  <si>
    <t>организация и осуществление мероприятий по территориальной обороне и гражданской обороне, защите населения и территории муниципильного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</si>
  <si>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 Федеральный закон от 06.10.2003 № 131-ФЗ "Об общих принципах организации местного самоуправления в Российской Федерации";                                                 2) Федеральный закон от 21.12.1994 №68-ФЗ "О защите населения и территорий от чрезвычайных ситуаций природного и теногенного характера"</t>
  </si>
  <si>
    <t>1) в целом;                                                                                                                                                                                                                                                2) ст 11 п2 а,в</t>
  </si>
  <si>
    <t>0310                           0410</t>
  </si>
  <si>
    <t>8.1.24.</t>
  </si>
  <si>
    <t>содействие развитию малого и среднего предпринимательства</t>
  </si>
  <si>
    <t xml:space="preserve">1)ст.16 часть 1 пункт 33;
</t>
  </si>
  <si>
    <t xml:space="preserve">1) 18.10.2003, не установлен;
</t>
  </si>
  <si>
    <t xml:space="preserve"> Закон Нижегородской области от 05.12.2008 №171-З "О развитии малого и среднео предпринимательства в Нижегородской области"</t>
  </si>
  <si>
    <t xml:space="preserve"> ст.8;
</t>
  </si>
  <si>
    <t xml:space="preserve"> 25.12.2008 не ограничен</t>
  </si>
  <si>
    <t>оказание поддержки социально ориентированным некоммерческим организациям, благотворительной деятельности и добровольчеству (волонтерству)</t>
  </si>
  <si>
    <t>8.1.25.</t>
  </si>
  <si>
    <t>организация и осуществление мероприятий по работе с детьми и молодежью в муниципальном округе, городском округе</t>
  </si>
  <si>
    <r>
      <t xml:space="preserve">1) Федеральный закон от 06.10.2003 № 131-ФЗ "Об общих принципах
организации местного самоуправления в Российской Федерации"
</t>
    </r>
    <r>
      <rPr>
        <u/>
        <sz val="8"/>
        <rFont val="Times New Roman"/>
        <family val="1"/>
        <charset val="204"/>
      </rPr>
      <t xml:space="preserve">
</t>
    </r>
    <r>
      <rPr>
        <sz val="8"/>
        <rFont val="Times New Roman"/>
        <family val="1"/>
        <charset val="204"/>
      </rPr>
      <t xml:space="preserve">
</t>
    </r>
  </si>
  <si>
    <t xml:space="preserve">1)ст.16 пункт 1 подпункт 34
</t>
  </si>
  <si>
    <t xml:space="preserve">1) 18.10.2003, не установлен
</t>
  </si>
  <si>
    <t>0702   1006</t>
  </si>
  <si>
    <t>8.1.26.</t>
  </si>
  <si>
    <t>осуществление мер по противодействию коррупции в границах муниципального округа</t>
  </si>
  <si>
    <t xml:space="preserve">1)ст.16 часть 1 пункт 42
</t>
  </si>
  <si>
    <t>0104</t>
  </si>
  <si>
    <t xml:space="preserve">8.2. </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</si>
  <si>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 в том числе</t>
  </si>
  <si>
    <t>8.2.1.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</si>
  <si>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</si>
  <si>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 xml:space="preserve">1) Федеральный закон от 06.10.2003 № 131-ФЗ "Об общих принципах
организации местного самоуправления в Российской Федерации";
2) Федеральный закон от 02.03.2007 № 25-ФЗ "О муниципальной службе в
Российской Федерации";
</t>
  </si>
  <si>
    <t xml:space="preserve">1) ст. 34, п. 9;
2) в целом;
</t>
  </si>
  <si>
    <t>1) 01.01.2006, не установлен;
2) с 01.06.2007, не установлен</t>
  </si>
  <si>
    <t xml:space="preserve">1) Закон Нижегородской области от 03.08.2007 № 99-З "О муниципальной службе в Нижегородской области";
2) Закон Нижегородской области от 10.10.2003 № 93-З "О денежном
содержании лиц, замещающих муниципальные должности в Нижегородской
области
</t>
  </si>
  <si>
    <t>1) ст. 38;
2) ст.6</t>
  </si>
  <si>
    <t>1) 13.08.2007, не установлен;
2) с 20.20.2003, не установлен</t>
  </si>
  <si>
    <t>0102            0103              0106                  0113               0705             0709               0804</t>
  </si>
  <si>
    <t>8.2.2.</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</si>
  <si>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</si>
  <si>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0102            0103              0106                  0113             0709               0804</t>
  </si>
  <si>
    <t>8.2.3.</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</si>
  <si>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</si>
  <si>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 xml:space="preserve">1) Федеральный закон от 06.10.2003 № 131-ФЗ "Об общих принципах
организации местного самоуправления в Российской Федерации"
</t>
  </si>
  <si>
    <t xml:space="preserve">1) ст. 17, п. 1, п.п. 3
</t>
  </si>
  <si>
    <t xml:space="preserve">1) 18.10.2003, не установлен
</t>
  </si>
  <si>
    <t>0104                   0113       1201</t>
  </si>
  <si>
    <t>8.2.4.</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</si>
  <si>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</si>
  <si>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 Федеральный закон от 06.10.2003 № 131-ФЗ "Об общих принципах организации местного самоуправления в Российской Федерации";
2) Закон РФ от 27.12.1991 №2124-1 "О средствах массовой информации"</t>
  </si>
  <si>
    <t>1) ст. 17, п. 1, п.п. 7;
2) в целом</t>
  </si>
  <si>
    <t>1) 01.01.2006, не установлен;
2)01.01.1992, не установлен</t>
  </si>
  <si>
    <t>1202</t>
  </si>
  <si>
    <t>8.2.5.</t>
  </si>
  <si>
    <t>предоставление доплаты за выслугу лет к трудовой пенсии муниципальным служащим за счет средств местного бюджета</t>
  </si>
  <si>
    <t>1) Федеральный закон от 02.03.2007 №25-ФЗ "О муниципальной службе в Российской Федерации"</t>
  </si>
  <si>
    <t>1) 01.06.2007, не установлен</t>
  </si>
  <si>
    <t xml:space="preserve">1) Закон Нижегородской области от 03.08.2007 № 99-З "О муниципальной службе в Нижегородской области";
</t>
  </si>
  <si>
    <t>1) 25.08.2007, не установлен</t>
  </si>
  <si>
    <t>1001</t>
  </si>
  <si>
    <t>8.2.6.</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</si>
  <si>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</si>
  <si>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8.2.7.</t>
  </si>
  <si>
    <t>Расходы за счет средств резервного фонда</t>
  </si>
  <si>
    <t>1) Бюджетный кодекс Российской Федерации от 31.07.1998 №145-ФЗ</t>
  </si>
  <si>
    <t>1) ст.81</t>
  </si>
  <si>
    <t>1) 12.07.1999, не установлен</t>
  </si>
  <si>
    <t>1) Закон Нижегородской области от 12.09.2007 №126-З "О бюджетном процессе в Нижегородской области"</t>
  </si>
  <si>
    <t>1) ст.7</t>
  </si>
  <si>
    <t>1) 20.09.2007, не установлен</t>
  </si>
  <si>
    <t>0111</t>
  </si>
  <si>
    <t>8.2.8.</t>
  </si>
  <si>
    <t>Расходы на реализацию иных общемуниципальных вопросов (общемуниципальные мероприятия)</t>
  </si>
  <si>
    <t xml:space="preserve">1) ст. 16, п. 1, 
</t>
  </si>
  <si>
    <r>
      <t>1) 18.10.2003, не установлен</t>
    </r>
    <r>
      <rPr>
        <u/>
        <sz val="8"/>
        <rFont val="Times New Roman"/>
        <family val="1"/>
        <charset val="204"/>
      </rPr>
      <t>;</t>
    </r>
    <r>
      <rPr>
        <sz val="8"/>
        <rFont val="Times New Roman"/>
        <family val="1"/>
        <charset val="204"/>
      </rPr>
      <t xml:space="preserve">
</t>
    </r>
  </si>
  <si>
    <t>0113</t>
  </si>
  <si>
    <t>8.2.9.</t>
  </si>
  <si>
    <t>Расходы за счет фонда поддержки территорий</t>
  </si>
  <si>
    <t>1003</t>
  </si>
  <si>
    <t xml:space="preserve">8.3. </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</si>
  <si>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 на решение вопросов, не отнесенных к вопросам местного значения муниципального округа, всего</t>
  </si>
  <si>
    <t>8.3.1.</t>
  </si>
  <si>
    <t xml:space="preserve"> по перечню, предусмотренному ч. 1 ст. 16.1 Закона № 131-ФЗ, всего, в том числе</t>
  </si>
  <si>
    <t>8.3.1.1.</t>
  </si>
  <si>
    <t>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 № 181-ФЗ «О социальной защите инвалидов в Российской Федерации»</t>
  </si>
  <si>
    <t>1) Закон Нижегородской области от 07.05.2009 № 52-З "О государственной поддержке социально ориентированных некоммерческих организаций в Нижегородской области"</t>
  </si>
  <si>
    <t>1) 21.05.2009, не установлен</t>
  </si>
  <si>
    <t>8.3.1.2.</t>
  </si>
  <si>
    <t>осуществление мероприятий в сфере профилактики правонарушений, предусмотренных Федеральным законом от 23 июня 2016 г. № 182-ФЗ «Об основах системы профилактики правонарушений в Российской Федерации»</t>
  </si>
  <si>
    <t xml:space="preserve">8.3.2. </t>
  </si>
  <si>
    <t>по участию в осуществлении государственных полномочий (не переданных в соответствии со статьей 19 Закона N 131-ФЗ), если это участие предусмотрено федеральными законами, всего, в том числе</t>
  </si>
  <si>
    <t>8.3.2.2.</t>
  </si>
  <si>
    <t>дополнительные меры социальной поддержки</t>
  </si>
  <si>
    <t xml:space="preserve">8.4. </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</si>
  <si>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</si>
  <si>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 xml:space="preserve">8.4.2. </t>
  </si>
  <si>
    <t>за счет субвенций, предоставленных из бюджета субъекта Российской Федерации, всего, в том числе</t>
  </si>
  <si>
    <t>8.4.2.1.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</si>
  <si>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</si>
  <si>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 xml:space="preserve">1) Федеральный закон от 06.10.2003 № 131-ФЗ "Об общих принципах организации местного самоуправления в Российской Федерации";
</t>
  </si>
  <si>
    <t xml:space="preserve">в целом
</t>
  </si>
  <si>
    <t xml:space="preserve">1) 01.01.2006, не установлен;
</t>
  </si>
  <si>
    <t>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Закон Нижегородской области от 21.10.2005 №140-З "О наделении органов местного самоуправления отдельными государственными полномочиями в области образования"</t>
  </si>
  <si>
    <t>1) в целом
2) в целом</t>
  </si>
  <si>
    <t>1) 01.01.2006 - не установлена
2) 01.01.2006 - не установлена</t>
  </si>
  <si>
    <t>0405             0709</t>
  </si>
  <si>
    <t>8.4.2.2.</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</si>
  <si>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</si>
  <si>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8.4.2.3.</t>
  </si>
  <si>
    <t>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</si>
  <si>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 Федеральный закон от 06.10.2003 № 131-ФЗ "Об общих принципах
организации местного самоуправления в Российской Федерации"</t>
  </si>
  <si>
    <t>1) ст.16, п.1,пп.33;</t>
  </si>
  <si>
    <t>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t>
  </si>
  <si>
    <t>01.01.2006 - не установлена</t>
  </si>
  <si>
    <t>8.4.2.4.</t>
  </si>
  <si>
    <t>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</si>
  <si>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8.4.2.5.</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</si>
  <si>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</si>
  <si>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1) Федеральный закон от 06.10.2003 № 131-ФЗ "Об общих принципах организации местного самоуправления в Российской Федерации";
</t>
  </si>
  <si>
    <t xml:space="preserve">1) ст. 19, ч. 5 ;
</t>
  </si>
  <si>
    <t xml:space="preserve">1) Закон Нижегородской области от 30.09.2008 №116-З "О наделении органов местного самоуправления муниципальных районов, муниципальных округов, городских округов Нижегородской области отдельными государственными полномочиями в области жилищных отношений";
2) Постановление Правительства Нижегородской области от 24.05.2021 №404 "Об утверждении Порядка предоставления детям-сиротам и детям, оставшимся без попечения родителей, лицам из числа детей-сирот и детей, оставшихся без попечения родитедей, лицам которые относились к категории детей-сирот и достигли возраста 23 лет, благоустроенных жилых помещений специализированного жилищного фонда по договорам найма специализированных жилых помещений"
</t>
  </si>
  <si>
    <t>1) пп.6 п.1 ст.2
2) п.3</t>
  </si>
  <si>
    <t>1) с 17.10.2008, не установлен;
2) с 24.05.2021, не установлен</t>
  </si>
  <si>
    <t>1004</t>
  </si>
  <si>
    <t>8.4.2.6.</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</si>
  <si>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</si>
  <si>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 xml:space="preserve">1) Закон Нижегородской области от 03.11.2006 №134- З " О наделении органов местного самоуправления государственными полномочиями по созданию и организации деятельности комиссий по делам несовершеннолетних и защите их прав"
2)Закон Нижегородской области от 04.08.2011 № 91-З "Об административных комиссиях в Нижегородской области и о наделении органов местного самоуправления муниципальных районов, муниципальных округов, городских округов Нижегородской области отдельными государственными полномочиями в области законодательства об административных правонарушениях" </t>
  </si>
  <si>
    <t xml:space="preserve"> в целом</t>
  </si>
  <si>
    <t>1) 01.01.2007г, не ограничен                              2)18.08.2011, не ограничен</t>
  </si>
  <si>
    <t>0104            0505</t>
  </si>
  <si>
    <t>8.4.2.7.</t>
  </si>
  <si>
    <t>на организацию и осуществление деятельности по опеке и попечительству</t>
  </si>
  <si>
    <t xml:space="preserve">1) Закон Нижегородской области от 07.09.2007 № 125-З "О наделении органов местного самоуправления муниципальных районов,муниципальных округов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несовершеннолетних граждан"                                 2) Закон Нижегородской области от 06.04.2017 № 35-З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совершеннолетних граждан" </t>
  </si>
  <si>
    <t>1) в целом                     2) вцелом</t>
  </si>
  <si>
    <t>1)01.01.2008, не ограничен                                                2)01.07.2017, не ограничен</t>
  </si>
  <si>
    <t>0104,        0709</t>
  </si>
  <si>
    <t>8.4.2.8.</t>
  </si>
  <si>
    <t>Осуществление полномочий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осуществление регионального государственного контроля (надзора) в области обращения с животными</t>
  </si>
  <si>
    <t>11385.001</t>
  </si>
  <si>
    <t xml:space="preserve">1)Закон Нижегородской области от 06.12.2011 N 177-З "О межбюджетных отношениях в Нижегородской области";
2) Закон Нижегородской области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проведения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от 03.10.2013 N129-З;
3) Постановление Правительства Нижегородской области  от 03.07.2020 №538 "Об утверждении Положения о порядке и условиях использования субвенций из областного бюджета бюджетам муниципальных районов и городских округов Нижегородской области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t>
  </si>
  <si>
    <t>1) статья 5, пункт 4; статья 11, пункты 1,;
2) статья 3, пункт 1;
3) в целом</t>
  </si>
  <si>
    <t>1) 09.12.2011, не установлен;
2).01.01.14; не установлен;
3)с 03.07.20; не установлен</t>
  </si>
  <si>
    <t>8.4.2.9.</t>
  </si>
  <si>
    <t>на осуществление полномочий в сфере социальной защиты инвалидов – статья 15 Федерального закона от 24 ноября 1995 г. № 181-ФЗ «О социальной защите инвалидов в Российской Федерации», в сфере социальной защиты и социальной поддержки ветеранов – статья 10 Федерального закона от 12 января 1995 г. № 5-ФЗ «О ветеранах», в сфере социальной поддержки реабилитированным лицам и лицам, признанным пострадавшими от политических репрессий – статья 16 Закона Российской Федерации от 18 октября 1991 г. № 1761-1 «О реабилитации жертв политических репрессий»</t>
  </si>
  <si>
    <t>1) Федеральный закон от 06.10.2003 № 131-ФЗ "Об общих принципах организации местного самоуправления в Российской Федерации"2) Федеральный закон от 12.01.1995 № 5-ФЗ "О ветеранах"</t>
  </si>
  <si>
    <t xml:space="preserve"> 16.01.1995, не установлен</t>
  </si>
  <si>
    <t>1) Закон Нижегородской области от 15.12.2022 № 195-З "О мерах социальной поддержки ветеранов" ;                                         2)Закон Нижегородской области от 30.09.2008г №116-З "О наделении органов местного самоуправления муниципальных округов,городскихокругов Нижегородской области отдельными государственными полномочиями в области жилищных отношений"</t>
  </si>
  <si>
    <t>1) в целом                                                                                                                                                                        2) в целом</t>
  </si>
  <si>
    <t>1) 01.01.2023, не ограничен</t>
  </si>
  <si>
    <t>8.4.2.10.</t>
  </si>
  <si>
    <t>на установление дополнительных мер социальной поддержки и социальной помощи для отдельных категорий граждан, не предусмотренных подпунктом 24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</si>
  <si>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 Федеральный Закон от 29.12.2012 №273-ФЗ "Об образовании в Российской Федерации"
2) Федеральный Закон от 06.10.1999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</si>
  <si>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 01.09.2013 - не установлена
2) 18.10.1999 - не установлена</t>
  </si>
  <si>
    <t>1) Закон Нижегородской области от 21.10.2005 №140-З "О наделении органов местного самоуправления отдельными государственными полномочиями в области образования"</t>
  </si>
  <si>
    <t xml:space="preserve">1) в целом
</t>
  </si>
  <si>
    <t>1) 01.01.2006 - не установлена</t>
  </si>
  <si>
    <t>0702              1004</t>
  </si>
  <si>
    <t>8.4.2.11.</t>
  </si>
  <si>
    <t>на осуществление полномочий по предметам ведения Российской Федерации, а также совместного ведения по решению вопросов, не указанных в пункте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если возможность осуществления расходов субъекта Российской Федерации на реализацию этих полномочий предусмотрена федеральными законами</t>
  </si>
  <si>
    <t xml:space="preserve">в целом </t>
  </si>
  <si>
    <t>01.01.2006-не установлены</t>
  </si>
  <si>
    <t>0105              0203            0707</t>
  </si>
  <si>
    <t xml:space="preserve">8.5. </t>
  </si>
  <si>
    <t>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 в том числе</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</si>
  <si>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</si>
  <si>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11501</t>
  </si>
  <si>
    <t xml:space="preserve">1) Федеральный закон от 06.10.2003 № 131-ФЗ "Об общих принципах организации местного самоуправления в Российской Федерации";
2) Федеральный закон от 29.12.2012 №273-ФЗ "Об образовании в Российской Федерации";
3) Постановление Правительства Российской Федерации от 26.12.2017 № 1642 «Об утверждении государственной программы Российской Федерации «Развитие образования»»  
</t>
  </si>
  <si>
    <t xml:space="preserve">1) ст. 20;
2)ст.9 п.1
3) в целом
</t>
  </si>
  <si>
    <t>1) 01.01.2006, не установлен;
2) 01.09.2013, не установлен
3) с 01.01.2018, не установлен</t>
  </si>
  <si>
    <t xml:space="preserve">1) Закон Нижегородской области от 06.12.2011 № 177-З "О межбюджетных отношениях в Нижегородской области" ;
2) Закон Нижегородской области от 28.11.2013 № 160-З "О предоставлении органам местного самоуправления муниципальных районов и городских округов Нижегородской области субвенций на исполнение полномочий в области общего образования" </t>
  </si>
  <si>
    <t>1) ст. 11;
2) ст. 3</t>
  </si>
  <si>
    <t>1) 09.12.2011, не ограничен;
2) 01.01.2014, не ограничен</t>
  </si>
  <si>
    <t>8.5.1.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</si>
  <si>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</si>
  <si>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8.5.2.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</si>
  <si>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</si>
  <si>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 ст. 11;
2) ст. 3</t>
  </si>
  <si>
    <t>1) 09.12.2011, не ограничен;
2) 01.01.2014, не ограничен</t>
  </si>
  <si>
    <t xml:space="preserve">8.7. </t>
  </si>
  <si>
    <t xml:space="preserve">Условно утвержденные расходы на первый и второй годы планового периода в соответствии с решением о местном бюджете муниципального округа                            </t>
  </si>
  <si>
    <t>Начальник финансового управления _________________А.Н.Торопова</t>
  </si>
  <si>
    <t>Исполнитель: _________________ О.Э.Торопова</t>
  </si>
  <si>
    <t>12 января 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</si>
</sst>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
  </numFmts>
  <fonts count="19" x14ac:knownFonts="1">
    <font>
      <sz val="11"/>
      <color theme="1"/>
      <name val="Calibri"/>
      <family val="2"/>
      <charset val="204"/>
      <scheme val="minor"/>
    </font>
    <font>
      <sz val="11"/>
      <color theme="1"/>
      <name val="Calibri"/>
      <family val="2"/>
      <charset val="204"/>
      <scheme val="minor"/>
    </font>
    <font>
      <b/>
      <sz val="14"/>
      <name val="Times New Roman"/>
      <family val="1"/>
      <charset val="204"/>
    </font>
    <font>
      <sz val="10"/>
      <color indexed="17"/>
      <name val="Tahoma"/>
      <family val="2"/>
      <charset val="204"/>
    </font>
    <font>
      <sz val="8"/>
      <name val="Times New Roman"/>
      <family val="1"/>
      <charset val="204"/>
    </font>
    <font>
      <sz val="10"/>
      <name val="Times New Roman"/>
      <family val="1"/>
      <charset val="204"/>
    </font>
    <font>
      <sz val="10"/>
      <name val="Times New Roman Cyr"/>
      <charset val="204"/>
    </font>
    <font>
      <sz val="10"/>
      <name val="Calibri"/>
      <family val="2"/>
      <charset val="204"/>
    </font>
    <font>
      <b/>
      <sz val="10"/>
      <name val="Times New Roman Cyr"/>
      <charset val="204"/>
    </font>
    <font>
      <b/>
      <sz val="10"/>
      <name val="Times New Roman"/>
      <family val="1"/>
      <charset val="204"/>
    </font>
    <font>
      <sz val="8"/>
      <color rgb="FF000000"/>
      <name val="Times New Roman"/>
      <family val="1"/>
      <charset val="204"/>
    </font>
    <font>
      <sz val="10"/>
      <name val="Helv"/>
    </font>
    <font>
      <u/>
      <sz val="8"/>
      <name val="Times New Roman"/>
      <family val="1"/>
      <charset val="204"/>
    </font>
    <font>
      <sz val="8"/>
      <color theme="1"/>
      <name val="Times New Roman"/>
      <family val="1"/>
      <charset val="204"/>
    </font>
    <font>
      <sz val="8"/>
      <color indexed="8"/>
      <name val="Times New Roman"/>
      <family val="1"/>
      <charset val="204"/>
    </font>
    <font>
      <b/>
      <sz val="8"/>
      <name val="Times New Roman"/>
      <family val="1"/>
      <charset val="204"/>
    </font>
    <font>
      <sz val="11"/>
      <color indexed="8"/>
      <name val="Calibri"/>
      <family val="2"/>
      <charset val="204"/>
    </font>
    <font>
      <sz val="10"/>
      <name val="Arial"/>
      <family val="2"/>
      <charset val="204"/>
    </font>
    <font>
      <sz val="11"/>
      <color indexed="8"/>
      <name val="Calibri"/>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indexed="9"/>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63">
    <xf numFmtId="0" fontId="0" fillId="0" borderId="0"/>
    <xf numFmtId="0" fontId="1" fillId="0" borderId="0"/>
    <xf numFmtId="0" fontId="3" fillId="0" borderId="0"/>
    <xf numFmtId="0" fontId="11" fillId="0" borderId="0"/>
    <xf numFmtId="9" fontId="16" fillId="0" borderId="0" applyFont="0" applyFill="0" applyBorder="0" applyAlignment="0" applyProtection="0"/>
    <xf numFmtId="0" fontId="17"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Alignment="0" applyProtection="0"/>
    <xf numFmtId="0" fontId="3" fillId="0" borderId="0" applyNumberFormat="0" applyAlignment="0" applyProtection="0"/>
    <xf numFmtId="0" fontId="3" fillId="0" borderId="0" applyNumberFormat="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Border="0" applyAlignment="0" applyProtection="0"/>
    <xf numFmtId="0" fontId="3" fillId="0" borderId="0" applyNumberFormat="0" applyFill="0" applyAlignment="0" applyProtection="0"/>
    <xf numFmtId="0" fontId="3" fillId="0" borderId="0" applyNumberFormat="0" applyAlignment="0" applyProtection="0"/>
    <xf numFmtId="0" fontId="3" fillId="0" borderId="0" applyNumberFormat="0" applyFill="0" applyBorder="0" applyAlignment="0" applyProtection="0"/>
    <xf numFmtId="0" fontId="3" fillId="0" borderId="0" applyNumberFormat="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applyNumberFormat="0" applyBorder="0" applyAlignment="0" applyProtection="0"/>
    <xf numFmtId="0" fontId="3" fillId="0" borderId="0" applyNumberFormat="0" applyFill="0" applyBorder="0" applyAlignment="0" applyProtection="0"/>
    <xf numFmtId="0" fontId="16" fillId="0" borderId="0" applyNumberFormat="0" applyFont="0" applyAlignment="0" applyProtection="0"/>
    <xf numFmtId="0" fontId="16" fillId="0" borderId="0" applyNumberFormat="0" applyFont="0" applyAlignment="0" applyProtection="0"/>
    <xf numFmtId="0" fontId="16" fillId="0" borderId="0" applyNumberFormat="0" applyFont="0" applyAlignment="0" applyProtection="0"/>
    <xf numFmtId="0" fontId="3" fillId="0" borderId="0" applyNumberFormat="0" applyFill="0" applyAlignment="0" applyProtection="0"/>
    <xf numFmtId="0" fontId="3" fillId="0" borderId="0" applyNumberFormat="0" applyFill="0" applyBorder="0" applyAlignment="0" applyProtection="0"/>
    <xf numFmtId="0" fontId="3" fillId="0" borderId="0" applyNumberFormat="0" applyBorder="0" applyAlignment="0" applyProtection="0"/>
  </cellStyleXfs>
  <cellXfs count="97">
    <xf numFmtId="0" fontId="0" fillId="0" borderId="0" xfId="0"/>
    <xf numFmtId="0" fontId="2" fillId="0" borderId="0" xfId="1" applyNumberFormat="1" applyFont="1" applyFill="1" applyBorder="1" applyAlignment="1" applyProtection="1">
      <alignment horizontal="center" vertical="center" wrapText="1"/>
    </xf>
    <xf numFmtId="0" fontId="4" fillId="0" borderId="0" xfId="2" applyFont="1" applyFill="1" applyAlignment="1">
      <alignment horizontal="center" vertical="center" wrapText="1"/>
    </xf>
    <xf numFmtId="0" fontId="5" fillId="0" borderId="0" xfId="2" applyFont="1" applyFill="1" applyAlignment="1">
      <alignment horizontal="center" vertical="center" wrapText="1"/>
    </xf>
    <xf numFmtId="0" fontId="6" fillId="0" borderId="0" xfId="2" applyFont="1" applyFill="1" applyBorder="1" applyAlignment="1">
      <alignment horizontal="left"/>
    </xf>
    <xf numFmtId="0" fontId="7" fillId="0" borderId="0" xfId="2" applyFont="1" applyFill="1" applyBorder="1"/>
    <xf numFmtId="0" fontId="7" fillId="0" borderId="0" xfId="2" applyFont="1" applyFill="1" applyBorder="1" applyAlignment="1">
      <alignment horizontal="center" vertical="center"/>
    </xf>
    <xf numFmtId="4" fontId="7" fillId="0" borderId="1" xfId="2" applyNumberFormat="1" applyFont="1" applyFill="1" applyBorder="1" applyAlignment="1">
      <alignment horizontal="center"/>
    </xf>
    <xf numFmtId="4" fontId="7" fillId="0" borderId="1" xfId="2" applyNumberFormat="1" applyFont="1" applyFill="1" applyBorder="1" applyAlignment="1">
      <alignment horizontal="right"/>
    </xf>
    <xf numFmtId="0" fontId="8" fillId="0" borderId="2" xfId="2" applyFont="1" applyFill="1" applyBorder="1" applyAlignment="1">
      <alignment horizontal="center" vertical="center"/>
    </xf>
    <xf numFmtId="0" fontId="8" fillId="0" borderId="2" xfId="2" applyFont="1" applyFill="1" applyBorder="1" applyAlignment="1">
      <alignment horizontal="center" vertical="center" wrapText="1"/>
    </xf>
    <xf numFmtId="49" fontId="8" fillId="0" borderId="2" xfId="2" applyNumberFormat="1" applyFont="1" applyFill="1" applyBorder="1" applyAlignment="1">
      <alignment horizontal="center" vertical="center" wrapText="1"/>
    </xf>
    <xf numFmtId="49" fontId="8" fillId="0" borderId="0" xfId="2" applyNumberFormat="1" applyFont="1" applyFill="1" applyBorder="1" applyAlignment="1">
      <alignment horizontal="center" vertical="center" wrapText="1"/>
    </xf>
    <xf numFmtId="49" fontId="8" fillId="0" borderId="2" xfId="2" applyNumberFormat="1" applyFont="1" applyFill="1" applyBorder="1" applyAlignment="1">
      <alignment horizontal="center" vertical="center"/>
    </xf>
    <xf numFmtId="49" fontId="6" fillId="0" borderId="2" xfId="2" applyNumberFormat="1" applyFont="1" applyFill="1" applyBorder="1" applyAlignment="1">
      <alignment horizontal="center" vertical="center"/>
    </xf>
    <xf numFmtId="49" fontId="8" fillId="0" borderId="2" xfId="2" applyNumberFormat="1" applyFont="1" applyFill="1" applyBorder="1" applyAlignment="1">
      <alignment horizontal="center" vertical="center"/>
    </xf>
    <xf numFmtId="0" fontId="8" fillId="0" borderId="2" xfId="2" applyFont="1" applyFill="1" applyBorder="1" applyAlignment="1">
      <alignment horizontal="center" vertical="center"/>
    </xf>
    <xf numFmtId="0" fontId="9" fillId="0" borderId="2" xfId="2" applyFont="1" applyFill="1" applyBorder="1" applyAlignment="1">
      <alignment horizontal="center" vertical="center" wrapText="1"/>
    </xf>
    <xf numFmtId="0" fontId="9" fillId="0" borderId="2" xfId="1" applyFont="1" applyFill="1" applyBorder="1" applyAlignment="1">
      <alignment horizontal="left" vertical="top" wrapText="1"/>
    </xf>
    <xf numFmtId="0" fontId="9" fillId="0" borderId="2" xfId="1" applyFont="1" applyBorder="1" applyAlignment="1">
      <alignment horizontal="center" vertical="center" wrapText="1"/>
    </xf>
    <xf numFmtId="0" fontId="5" fillId="0" borderId="2" xfId="2" applyFont="1" applyFill="1" applyBorder="1" applyAlignment="1">
      <alignment horizontal="center" vertical="center" wrapText="1"/>
    </xf>
    <xf numFmtId="49" fontId="5" fillId="0" borderId="2" xfId="2" applyNumberFormat="1" applyFont="1" applyFill="1" applyBorder="1" applyAlignment="1">
      <alignment horizontal="center" vertical="center" wrapText="1"/>
    </xf>
    <xf numFmtId="164" fontId="9" fillId="0" borderId="2" xfId="2" applyNumberFormat="1" applyFont="1" applyFill="1" applyBorder="1" applyAlignment="1">
      <alignment horizontal="center" vertical="center" wrapText="1"/>
    </xf>
    <xf numFmtId="0" fontId="9" fillId="7" borderId="2" xfId="2" applyFont="1" applyFill="1" applyBorder="1" applyAlignment="1">
      <alignment horizontal="center" vertical="center" wrapText="1"/>
    </xf>
    <xf numFmtId="0" fontId="9" fillId="7" borderId="2" xfId="2" applyFont="1" applyFill="1" applyBorder="1" applyAlignment="1">
      <alignment horizontal="left" vertical="center" wrapText="1"/>
    </xf>
    <xf numFmtId="49" fontId="9" fillId="7" borderId="2" xfId="2" applyNumberFormat="1" applyFont="1" applyFill="1" applyBorder="1" applyAlignment="1">
      <alignment horizontal="center" vertical="center" wrapText="1"/>
    </xf>
    <xf numFmtId="164" fontId="9" fillId="7" borderId="2" xfId="2" applyNumberFormat="1" applyFont="1" applyFill="1" applyBorder="1" applyAlignment="1">
      <alignment horizontal="center" vertical="center" wrapText="1"/>
    </xf>
    <xf numFmtId="164" fontId="9" fillId="7" borderId="3" xfId="2" applyNumberFormat="1" applyFont="1" applyFill="1" applyBorder="1" applyAlignment="1">
      <alignment horizontal="center" vertical="center" wrapText="1"/>
    </xf>
    <xf numFmtId="0" fontId="4" fillId="0" borderId="0" xfId="2" applyFont="1" applyFill="1" applyAlignment="1">
      <alignment horizontal="right" wrapText="1"/>
    </xf>
    <xf numFmtId="0" fontId="5" fillId="0" borderId="0" xfId="2" applyFont="1" applyFill="1" applyAlignment="1">
      <alignment wrapText="1"/>
    </xf>
    <xf numFmtId="49" fontId="5" fillId="8" borderId="2" xfId="2" applyNumberFormat="1" applyFont="1" applyFill="1" applyBorder="1" applyAlignment="1">
      <alignment horizontal="center" vertical="center" wrapText="1"/>
    </xf>
    <xf numFmtId="0" fontId="5" fillId="8" borderId="2" xfId="1" applyFont="1" applyFill="1" applyBorder="1" applyAlignment="1">
      <alignment horizontal="left" vertical="top" wrapText="1"/>
    </xf>
    <xf numFmtId="0" fontId="5" fillId="8" borderId="2" xfId="1" applyFont="1" applyFill="1" applyBorder="1" applyAlignment="1">
      <alignment horizontal="center" vertical="center" wrapText="1"/>
    </xf>
    <xf numFmtId="49" fontId="10" fillId="8" borderId="2" xfId="1" applyNumberFormat="1" applyFont="1" applyFill="1" applyBorder="1" applyAlignment="1">
      <alignment horizontal="left" vertical="top" wrapText="1"/>
    </xf>
    <xf numFmtId="0" fontId="4" fillId="0" borderId="2" xfId="1" applyNumberFormat="1" applyFont="1" applyFill="1" applyBorder="1" applyAlignment="1" applyProtection="1">
      <alignment horizontal="left" vertical="top" wrapText="1" shrinkToFit="1"/>
      <protection locked="0"/>
    </xf>
    <xf numFmtId="49" fontId="10" fillId="8" borderId="2" xfId="1" applyNumberFormat="1" applyFont="1" applyFill="1" applyBorder="1" applyAlignment="1">
      <alignment horizontal="center" vertical="top" wrapText="1"/>
    </xf>
    <xf numFmtId="0" fontId="4" fillId="8" borderId="2" xfId="2" applyFont="1" applyFill="1" applyBorder="1" applyAlignment="1">
      <alignment horizontal="center" vertical="center" wrapText="1"/>
    </xf>
    <xf numFmtId="49" fontId="5" fillId="8" borderId="2" xfId="1" applyNumberFormat="1" applyFont="1" applyFill="1" applyBorder="1" applyAlignment="1">
      <alignment horizontal="center" vertical="center" wrapText="1"/>
    </xf>
    <xf numFmtId="164" fontId="5" fillId="8" borderId="2" xfId="2" applyNumberFormat="1" applyFont="1" applyFill="1" applyBorder="1" applyAlignment="1">
      <alignment horizontal="center" vertical="center" wrapText="1"/>
    </xf>
    <xf numFmtId="0" fontId="5" fillId="8" borderId="0" xfId="2" applyFont="1" applyFill="1" applyAlignment="1">
      <alignment horizontal="center" vertical="center" wrapText="1"/>
    </xf>
    <xf numFmtId="0" fontId="4" fillId="8" borderId="0" xfId="2" applyFont="1" applyFill="1" applyAlignment="1">
      <alignment horizontal="right" wrapText="1"/>
    </xf>
    <xf numFmtId="0" fontId="5" fillId="8" borderId="0" xfId="2" applyFont="1" applyFill="1" applyAlignment="1">
      <alignment wrapText="1"/>
    </xf>
    <xf numFmtId="2" fontId="5" fillId="8" borderId="2" xfId="2" applyNumberFormat="1" applyFont="1" applyFill="1" applyBorder="1" applyAlignment="1">
      <alignment horizontal="center" vertical="center" wrapText="1"/>
    </xf>
    <xf numFmtId="49" fontId="10" fillId="0" borderId="2" xfId="1" applyNumberFormat="1" applyFont="1" applyBorder="1" applyAlignment="1">
      <alignment horizontal="center" vertical="center" wrapText="1"/>
    </xf>
    <xf numFmtId="0" fontId="4" fillId="8" borderId="2" xfId="1" applyNumberFormat="1" applyFont="1" applyFill="1" applyBorder="1" applyAlignment="1" applyProtection="1">
      <alignment horizontal="left" vertical="top" wrapText="1" shrinkToFit="1"/>
      <protection locked="0"/>
    </xf>
    <xf numFmtId="0" fontId="5" fillId="8" borderId="2" xfId="2" applyFont="1" applyFill="1" applyBorder="1" applyAlignment="1">
      <alignment horizontal="center" vertical="center" wrapText="1"/>
    </xf>
    <xf numFmtId="0" fontId="4" fillId="0" borderId="2" xfId="1" applyNumberFormat="1" applyFont="1" applyFill="1" applyBorder="1" applyAlignment="1" applyProtection="1">
      <alignment horizontal="center" vertical="top" wrapText="1" shrinkToFit="1"/>
      <protection locked="0"/>
    </xf>
    <xf numFmtId="0" fontId="4" fillId="0" borderId="2" xfId="3" applyNumberFormat="1" applyFont="1" applyFill="1" applyBorder="1" applyAlignment="1" applyProtection="1">
      <alignment horizontal="left" vertical="top" wrapText="1" shrinkToFit="1"/>
      <protection locked="0"/>
    </xf>
    <xf numFmtId="14" fontId="4" fillId="0" borderId="2" xfId="3" applyNumberFormat="1" applyFont="1" applyFill="1" applyBorder="1" applyAlignment="1" applyProtection="1">
      <alignment horizontal="left" vertical="top" wrapText="1" shrinkToFit="1"/>
      <protection locked="0"/>
    </xf>
    <xf numFmtId="0" fontId="5" fillId="0" borderId="2" xfId="1" applyFont="1" applyFill="1" applyBorder="1" applyAlignment="1">
      <alignment horizontal="left" vertical="top" wrapText="1"/>
    </xf>
    <xf numFmtId="0" fontId="5" fillId="0" borderId="2" xfId="1" applyFont="1" applyBorder="1" applyAlignment="1">
      <alignment horizontal="center" vertical="center" wrapText="1"/>
    </xf>
    <xf numFmtId="0" fontId="4" fillId="0" borderId="2" xfId="2" applyFont="1" applyFill="1" applyBorder="1" applyAlignment="1">
      <alignment horizontal="left" vertical="top" wrapText="1"/>
    </xf>
    <xf numFmtId="0" fontId="4" fillId="0" borderId="2" xfId="2" applyFont="1" applyFill="1" applyBorder="1" applyAlignment="1">
      <alignment horizontal="center" vertical="top" wrapText="1"/>
    </xf>
    <xf numFmtId="0" fontId="4" fillId="0" borderId="2" xfId="2" applyFont="1" applyFill="1" applyBorder="1" applyAlignment="1">
      <alignment horizontal="center" vertical="center" wrapText="1"/>
    </xf>
    <xf numFmtId="49" fontId="5" fillId="0" borderId="2" xfId="1" applyNumberFormat="1" applyFont="1" applyBorder="1" applyAlignment="1">
      <alignment horizontal="center" vertical="center" wrapText="1"/>
    </xf>
    <xf numFmtId="164" fontId="5" fillId="8" borderId="2" xfId="1" applyNumberFormat="1" applyFont="1" applyFill="1" applyBorder="1" applyAlignment="1">
      <alignment horizontal="center" vertical="center" wrapText="1"/>
    </xf>
    <xf numFmtId="0" fontId="13" fillId="0" borderId="2" xfId="1" applyFont="1" applyBorder="1" applyAlignment="1">
      <alignment vertical="top" wrapText="1"/>
    </xf>
    <xf numFmtId="165" fontId="10" fillId="0" borderId="2" xfId="1" applyNumberFormat="1" applyFont="1" applyBorder="1" applyAlignment="1">
      <alignment horizontal="center" vertical="center" wrapText="1"/>
    </xf>
    <xf numFmtId="0" fontId="14" fillId="0" borderId="2" xfId="1" applyFont="1" applyBorder="1" applyAlignment="1">
      <alignment horizontal="left" vertical="top" wrapText="1"/>
    </xf>
    <xf numFmtId="0" fontId="14" fillId="0" borderId="2" xfId="1" applyFont="1" applyBorder="1" applyAlignment="1">
      <alignment horizontal="center" vertical="center" wrapText="1"/>
    </xf>
    <xf numFmtId="0" fontId="14" fillId="9" borderId="2" xfId="1" applyFont="1" applyFill="1" applyBorder="1" applyAlignment="1">
      <alignment horizontal="center" vertical="center" wrapText="1"/>
    </xf>
    <xf numFmtId="14" fontId="4" fillId="0" borderId="2" xfId="1" applyNumberFormat="1" applyFont="1" applyFill="1" applyBorder="1" applyAlignment="1" applyProtection="1">
      <alignment horizontal="left" vertical="top" wrapText="1" shrinkToFit="1"/>
      <protection locked="0"/>
    </xf>
    <xf numFmtId="0" fontId="15" fillId="7" borderId="2" xfId="2" applyFont="1" applyFill="1" applyBorder="1" applyAlignment="1">
      <alignment horizontal="center" vertical="center" wrapText="1"/>
    </xf>
    <xf numFmtId="0" fontId="14" fillId="0" borderId="2" xfId="3" applyNumberFormat="1" applyFont="1" applyFill="1" applyBorder="1" applyAlignment="1" applyProtection="1">
      <alignment horizontal="left" vertical="top" wrapText="1" shrinkToFit="1"/>
      <protection locked="0"/>
    </xf>
    <xf numFmtId="164" fontId="15" fillId="0" borderId="0" xfId="2" applyNumberFormat="1" applyFont="1" applyFill="1" applyAlignment="1">
      <alignment horizontal="center" vertical="center" wrapText="1"/>
    </xf>
    <xf numFmtId="0" fontId="9" fillId="10" borderId="2" xfId="2" applyFont="1" applyFill="1" applyBorder="1" applyAlignment="1">
      <alignment horizontal="center" vertical="center" wrapText="1"/>
    </xf>
    <xf numFmtId="0" fontId="9" fillId="10" borderId="2" xfId="2" applyFont="1" applyFill="1" applyBorder="1" applyAlignment="1">
      <alignment horizontal="left" vertical="center" wrapText="1"/>
    </xf>
    <xf numFmtId="49" fontId="9" fillId="10" borderId="2" xfId="2" applyNumberFormat="1" applyFont="1" applyFill="1" applyBorder="1" applyAlignment="1">
      <alignment horizontal="center" vertical="center" wrapText="1"/>
    </xf>
    <xf numFmtId="49" fontId="15" fillId="10" borderId="2" xfId="2" applyNumberFormat="1" applyFont="1" applyFill="1" applyBorder="1" applyAlignment="1">
      <alignment horizontal="center" vertical="center" wrapText="1"/>
    </xf>
    <xf numFmtId="164" fontId="9" fillId="10" borderId="2" xfId="2" applyNumberFormat="1" applyFont="1" applyFill="1" applyBorder="1" applyAlignment="1">
      <alignment horizontal="center" vertical="center" wrapText="1"/>
    </xf>
    <xf numFmtId="9" fontId="15" fillId="0" borderId="0" xfId="4" applyFont="1" applyFill="1" applyAlignment="1">
      <alignment horizontal="center" vertical="center" wrapText="1"/>
    </xf>
    <xf numFmtId="0" fontId="15" fillId="0" borderId="0" xfId="2" applyFont="1" applyFill="1" applyAlignment="1">
      <alignment horizontal="center" vertical="center" wrapText="1"/>
    </xf>
    <xf numFmtId="0" fontId="9" fillId="0" borderId="0" xfId="2" applyFont="1" applyFill="1" applyAlignment="1">
      <alignment horizontal="center" vertical="center" wrapText="1"/>
    </xf>
    <xf numFmtId="0" fontId="15" fillId="0" borderId="0" xfId="2" applyFont="1" applyFill="1" applyAlignment="1">
      <alignment horizontal="right" wrapText="1"/>
    </xf>
    <xf numFmtId="0" fontId="9" fillId="0" borderId="0" xfId="2" applyFont="1" applyFill="1" applyAlignment="1">
      <alignment wrapText="1"/>
    </xf>
    <xf numFmtId="164" fontId="15" fillId="8" borderId="0" xfId="2" applyNumberFormat="1" applyFont="1" applyFill="1" applyAlignment="1">
      <alignment horizontal="center" vertical="center" wrapText="1"/>
    </xf>
    <xf numFmtId="164" fontId="9" fillId="9" borderId="3" xfId="2" applyNumberFormat="1" applyFont="1" applyFill="1" applyBorder="1" applyAlignment="1">
      <alignment horizontal="center" vertical="center" wrapText="1"/>
    </xf>
    <xf numFmtId="165" fontId="10" fillId="8" borderId="2" xfId="1" applyNumberFormat="1" applyFont="1" applyFill="1" applyBorder="1" applyAlignment="1">
      <alignment horizontal="center" vertical="center" wrapText="1"/>
    </xf>
    <xf numFmtId="49" fontId="10" fillId="8" borderId="2" xfId="1" applyNumberFormat="1" applyFont="1" applyFill="1" applyBorder="1" applyAlignment="1">
      <alignment horizontal="center" vertical="center" wrapText="1"/>
    </xf>
    <xf numFmtId="165" fontId="4" fillId="8" borderId="2" xfId="3" applyNumberFormat="1" applyFont="1" applyFill="1" applyBorder="1" applyAlignment="1" applyProtection="1">
      <alignment horizontal="left" vertical="top" wrapText="1" shrinkToFit="1"/>
      <protection locked="0"/>
    </xf>
    <xf numFmtId="0" fontId="4" fillId="8" borderId="2" xfId="3" applyNumberFormat="1" applyFont="1" applyFill="1" applyBorder="1" applyAlignment="1" applyProtection="1">
      <alignment horizontal="left" vertical="top" wrapText="1" shrinkToFit="1"/>
      <protection locked="0"/>
    </xf>
    <xf numFmtId="49" fontId="4" fillId="8" borderId="2" xfId="3" applyNumberFormat="1" applyFont="1" applyFill="1" applyBorder="1" applyAlignment="1" applyProtection="1">
      <alignment horizontal="left" vertical="top" wrapText="1" shrinkToFit="1"/>
      <protection locked="0"/>
    </xf>
    <xf numFmtId="0" fontId="5" fillId="0" borderId="2" xfId="1" applyFont="1" applyBorder="1" applyAlignment="1">
      <alignment horizontal="left" vertical="top" wrapText="1"/>
    </xf>
    <xf numFmtId="0" fontId="4" fillId="0" borderId="2" xfId="1" applyFont="1" applyBorder="1" applyAlignment="1">
      <alignment horizontal="left" vertical="top" wrapText="1"/>
    </xf>
    <xf numFmtId="165" fontId="4" fillId="0" borderId="2" xfId="3" applyNumberFormat="1" applyFont="1" applyFill="1" applyBorder="1" applyAlignment="1" applyProtection="1">
      <alignment horizontal="left" vertical="top" wrapText="1" shrinkToFit="1"/>
      <protection locked="0"/>
    </xf>
    <xf numFmtId="0" fontId="4" fillId="11" borderId="2" xfId="1" applyFont="1" applyFill="1" applyBorder="1" applyAlignment="1">
      <alignment vertical="top" wrapText="1"/>
    </xf>
    <xf numFmtId="165" fontId="10" fillId="8" borderId="2" xfId="1" applyNumberFormat="1" applyFont="1" applyFill="1" applyBorder="1" applyAlignment="1">
      <alignment horizontal="left" vertical="top" wrapText="1"/>
    </xf>
    <xf numFmtId="0" fontId="4" fillId="0" borderId="2" xfId="1" applyNumberFormat="1" applyFont="1" applyFill="1" applyBorder="1" applyAlignment="1" applyProtection="1">
      <alignment horizontal="center" vertical="center" wrapText="1" shrinkToFit="1"/>
      <protection locked="0"/>
    </xf>
    <xf numFmtId="0" fontId="9" fillId="8" borderId="2" xfId="2" applyFont="1" applyFill="1" applyBorder="1" applyAlignment="1">
      <alignment horizontal="center" vertical="center" wrapText="1"/>
    </xf>
    <xf numFmtId="49" fontId="4" fillId="0" borderId="2" xfId="3" applyNumberFormat="1" applyFont="1" applyFill="1" applyBorder="1" applyAlignment="1" applyProtection="1">
      <alignment horizontal="left" vertical="top" wrapText="1" shrinkToFit="1"/>
      <protection locked="0"/>
    </xf>
    <xf numFmtId="0" fontId="15" fillId="8" borderId="2" xfId="2" applyFont="1" applyFill="1" applyBorder="1" applyAlignment="1">
      <alignment horizontal="center" vertical="center" wrapText="1"/>
    </xf>
    <xf numFmtId="0" fontId="5" fillId="0" borderId="0" xfId="2" applyFont="1" applyFill="1" applyAlignment="1">
      <alignment horizontal="right" vertical="center" wrapText="1"/>
    </xf>
    <xf numFmtId="49" fontId="5" fillId="0" borderId="0" xfId="2" applyNumberFormat="1" applyFont="1" applyFill="1" applyAlignment="1">
      <alignment horizontal="center" vertical="center" wrapText="1"/>
    </xf>
    <xf numFmtId="49" fontId="4" fillId="0" borderId="0" xfId="2" applyNumberFormat="1" applyFont="1" applyFill="1" applyAlignment="1">
      <alignment horizontal="center" vertical="center" wrapText="1"/>
    </xf>
    <xf numFmtId="0" fontId="5" fillId="0" borderId="0" xfId="5" applyFont="1" applyFill="1" applyAlignment="1">
      <alignment horizontal="left" vertical="center" wrapText="1"/>
    </xf>
    <xf numFmtId="0" fontId="5" fillId="0" borderId="0" xfId="2" applyFont="1" applyFill="1" applyAlignment="1">
      <alignment horizontal="left" vertical="center" wrapText="1"/>
    </xf>
    <xf numFmtId="0" fontId="4" fillId="0" borderId="0" xfId="2" applyFont="1" applyFill="1" applyAlignment="1">
      <alignment horizontal="right" vertical="center" wrapText="1"/>
    </xf>
  </cellXfs>
  <cellStyles count="63">
    <cellStyle name="20% — акцент1" xfId="6"/>
    <cellStyle name="20% — акцент2" xfId="7"/>
    <cellStyle name="20% — акцент3" xfId="8"/>
    <cellStyle name="20% — акцент4" xfId="9"/>
    <cellStyle name="20% — акцент5" xfId="10"/>
    <cellStyle name="20% - Акцент6 2" xfId="11"/>
    <cellStyle name="40% - Акцент1 2" xfId="12"/>
    <cellStyle name="40% - Акцент2 2" xfId="13"/>
    <cellStyle name="40% - Акцент3 2" xfId="14"/>
    <cellStyle name="40% - Акцент4 2" xfId="15"/>
    <cellStyle name="40% - Акцент5 2" xfId="16"/>
    <cellStyle name="40% - Акцент6 2" xfId="17"/>
    <cellStyle name="60% - Акцент1 2" xfId="18"/>
    <cellStyle name="60% - Акцент2 2" xfId="19"/>
    <cellStyle name="60% - Акцент3 2" xfId="20"/>
    <cellStyle name="60% - Акцент4 2" xfId="21"/>
    <cellStyle name="60% - Акцент5 2" xfId="22"/>
    <cellStyle name="60% - Акцент6 2" xfId="23"/>
    <cellStyle name="Normal_TMP_2" xfId="5"/>
    <cellStyle name="S3" xfId="24"/>
    <cellStyle name="Акцент1 2" xfId="25"/>
    <cellStyle name="Акцент2 2" xfId="26"/>
    <cellStyle name="Акцент3 2" xfId="27"/>
    <cellStyle name="Акцент4 2" xfId="28"/>
    <cellStyle name="Акцент5 2" xfId="29"/>
    <cellStyle name="Акцент6 2" xfId="30"/>
    <cellStyle name="Ввод  2" xfId="31"/>
    <cellStyle name="Вывод 2" xfId="32"/>
    <cellStyle name="Вычисление 2" xfId="33"/>
    <cellStyle name="Заголовок 1 2" xfId="34"/>
    <cellStyle name="Заголовок 2 2" xfId="35"/>
    <cellStyle name="Заголовок 3 2" xfId="36"/>
    <cellStyle name="Заголовок 4 2" xfId="37"/>
    <cellStyle name="Итог 2" xfId="38"/>
    <cellStyle name="Контрольная ячейка 2" xfId="39"/>
    <cellStyle name="Название 2" xfId="40"/>
    <cellStyle name="Нейтральный 2" xfId="41"/>
    <cellStyle name="Обычный" xfId="0" builtinId="0"/>
    <cellStyle name="Обычный 2" xfId="42"/>
    <cellStyle name="Обычный 2 2" xfId="2"/>
    <cellStyle name="Обычный 2 3" xfId="43"/>
    <cellStyle name="Обычный 2 4" xfId="44"/>
    <cellStyle name="Обычный 2 4 2" xfId="45"/>
    <cellStyle name="Обычный 2 4 3" xfId="46"/>
    <cellStyle name="Обычный 2 5" xfId="1"/>
    <cellStyle name="Обычный 3" xfId="47"/>
    <cellStyle name="Обычный 3 2" xfId="48"/>
    <cellStyle name="Обычный 3 3" xfId="49"/>
    <cellStyle name="Обычный 3 4" xfId="50"/>
    <cellStyle name="Обычный 4" xfId="51"/>
    <cellStyle name="Обычный 4 2" xfId="52"/>
    <cellStyle name="Обычный 5" xfId="53"/>
    <cellStyle name="Обычный 6" xfId="54"/>
    <cellStyle name="Плохой 2" xfId="55"/>
    <cellStyle name="Пояснение 2" xfId="56"/>
    <cellStyle name="Примечание 2" xfId="57"/>
    <cellStyle name="Примечание 2 2" xfId="58"/>
    <cellStyle name="Примечание 2 3" xfId="59"/>
    <cellStyle name="Процентный 2" xfId="4"/>
    <cellStyle name="Связанная ячейка 2" xfId="60"/>
    <cellStyle name="Стиль 1" xfId="3"/>
    <cellStyle name="Текст предупреждения 2" xfId="61"/>
    <cellStyle name="Хороший 2" xfI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58;&#1086;&#1088;&#1086;&#1087;&#1086;&#1074;&#1072;%20&#1054;.&#1069;\2026\&#1055;&#1083;&#1072;&#1085;&#1080;&#1088;&#1086;&#1074;&#1072;&#1085;&#1080;&#1077;\&#1056;&#1056;&#1054;\&#1056;&#1056;&#1054;%20&#1059;&#1090;&#1086;&#1095;&#1085;&#1077;&#1085;&#1085;&#1099;&#1081;%202026-2028&#1075;&#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администрация"/>
      <sheetName val="ОК"/>
      <sheetName val="ОУМИ"/>
      <sheetName val="РОО"/>
      <sheetName val="Совет депутатов"/>
      <sheetName val="УСХ"/>
      <sheetName val="ФинУ"/>
      <sheetName val="КСК"/>
    </sheetNames>
    <sheetDataSet>
      <sheetData sheetId="0"/>
      <sheetData sheetId="1">
        <row r="16">
          <cell r="N16">
            <v>65183.8</v>
          </cell>
          <cell r="O16">
            <v>65183.8</v>
          </cell>
          <cell r="P16">
            <v>78941.100000000006</v>
          </cell>
          <cell r="Q16">
            <v>76513.3</v>
          </cell>
          <cell r="R16">
            <v>76513.3</v>
          </cell>
          <cell r="S16">
            <v>76513.3</v>
          </cell>
        </row>
        <row r="20">
          <cell r="N20">
            <v>36687.599999999999</v>
          </cell>
          <cell r="O20">
            <v>36621.4</v>
          </cell>
          <cell r="P20">
            <v>209719.2</v>
          </cell>
          <cell r="Q20">
            <v>210115.20000000001</v>
          </cell>
          <cell r="R20">
            <v>19412.099999999999</v>
          </cell>
          <cell r="S20">
            <v>19412.099999999999</v>
          </cell>
        </row>
        <row r="21">
          <cell r="N21">
            <v>38436.9</v>
          </cell>
          <cell r="O21">
            <v>34261.199999999997</v>
          </cell>
          <cell r="P21">
            <v>24671</v>
          </cell>
          <cell r="Q21">
            <v>17499</v>
          </cell>
          <cell r="R21">
            <v>34071</v>
          </cell>
          <cell r="S21">
            <v>40052.1</v>
          </cell>
        </row>
        <row r="22">
          <cell r="N22">
            <v>39338.400000000001</v>
          </cell>
          <cell r="O22">
            <v>39265.599999999999</v>
          </cell>
          <cell r="P22">
            <v>19956.2</v>
          </cell>
          <cell r="Q22">
            <v>4014.5</v>
          </cell>
          <cell r="R22">
            <v>3111.7</v>
          </cell>
          <cell r="S22">
            <v>2121.6</v>
          </cell>
        </row>
        <row r="23">
          <cell r="N23">
            <v>17873.900000000001</v>
          </cell>
          <cell r="O23">
            <v>17873.8</v>
          </cell>
          <cell r="P23">
            <v>13000</v>
          </cell>
          <cell r="Q23">
            <v>5000</v>
          </cell>
          <cell r="R23">
            <v>1000</v>
          </cell>
          <cell r="S23">
            <v>3595</v>
          </cell>
        </row>
        <row r="25">
          <cell r="N25">
            <v>4866.2</v>
          </cell>
          <cell r="O25">
            <v>4865.6000000000004</v>
          </cell>
          <cell r="P25">
            <v>6457.8</v>
          </cell>
          <cell r="Q25">
            <v>6128.6</v>
          </cell>
          <cell r="R25">
            <v>6128.6</v>
          </cell>
          <cell r="S25">
            <v>6128.6</v>
          </cell>
        </row>
        <row r="26">
          <cell r="N26">
            <v>9848</v>
          </cell>
          <cell r="O26">
            <v>9506.7999999999993</v>
          </cell>
          <cell r="P26">
            <v>11433.6</v>
          </cell>
          <cell r="Q26">
            <v>13378.2</v>
          </cell>
          <cell r="R26">
            <v>13378.2</v>
          </cell>
          <cell r="S26">
            <v>13378.2</v>
          </cell>
        </row>
        <row r="33">
          <cell r="N33">
            <v>476.3</v>
          </cell>
          <cell r="O33">
            <v>472.5</v>
          </cell>
          <cell r="P33">
            <v>452</v>
          </cell>
          <cell r="Q33">
            <v>315</v>
          </cell>
          <cell r="R33">
            <v>315</v>
          </cell>
          <cell r="S33">
            <v>315</v>
          </cell>
        </row>
        <row r="34">
          <cell r="N34">
            <v>0</v>
          </cell>
          <cell r="O34">
            <v>0</v>
          </cell>
          <cell r="P34">
            <v>110</v>
          </cell>
          <cell r="Q34">
            <v>300</v>
          </cell>
          <cell r="R34">
            <v>300</v>
          </cell>
          <cell r="S34">
            <v>300</v>
          </cell>
        </row>
        <row r="35">
          <cell r="N35">
            <v>69579.8</v>
          </cell>
          <cell r="O35">
            <v>69412.800000000003</v>
          </cell>
          <cell r="P35">
            <v>80617.899999999994</v>
          </cell>
          <cell r="Q35">
            <v>69949.600000000006</v>
          </cell>
          <cell r="R35">
            <v>69949.600000000006</v>
          </cell>
          <cell r="S35">
            <v>69949.600000000006</v>
          </cell>
        </row>
        <row r="36">
          <cell r="N36">
            <v>468.4</v>
          </cell>
          <cell r="O36">
            <v>466</v>
          </cell>
          <cell r="P36">
            <v>543.20000000000005</v>
          </cell>
          <cell r="Q36">
            <v>407</v>
          </cell>
          <cell r="R36">
            <v>407</v>
          </cell>
          <cell r="S36">
            <v>407</v>
          </cell>
        </row>
        <row r="37">
          <cell r="N37">
            <v>1250</v>
          </cell>
          <cell r="O37">
            <v>1250</v>
          </cell>
          <cell r="P37">
            <v>0</v>
          </cell>
          <cell r="Q37">
            <v>0</v>
          </cell>
          <cell r="R37">
            <v>0</v>
          </cell>
          <cell r="S37">
            <v>0</v>
          </cell>
        </row>
        <row r="38">
          <cell r="N38">
            <v>2285.1</v>
          </cell>
          <cell r="O38">
            <v>2285</v>
          </cell>
          <cell r="P38">
            <v>1420.2</v>
          </cell>
          <cell r="Q38">
            <v>489.6</v>
          </cell>
          <cell r="R38">
            <v>489.6</v>
          </cell>
          <cell r="S38">
            <v>489.6</v>
          </cell>
        </row>
        <row r="39">
          <cell r="N39">
            <v>10935.5</v>
          </cell>
          <cell r="O39">
            <v>8416.4</v>
          </cell>
          <cell r="P39">
            <v>29765.5</v>
          </cell>
          <cell r="Q39">
            <v>30</v>
          </cell>
          <cell r="R39">
            <v>0</v>
          </cell>
          <cell r="S39">
            <v>0</v>
          </cell>
        </row>
        <row r="40">
          <cell r="N40">
            <v>43753.1</v>
          </cell>
          <cell r="O40">
            <v>43221.7</v>
          </cell>
          <cell r="P40">
            <v>56895.1</v>
          </cell>
          <cell r="Q40">
            <v>26025.200000000001</v>
          </cell>
          <cell r="R40">
            <v>22617.599999999999</v>
          </cell>
          <cell r="S40">
            <v>22617.599999999999</v>
          </cell>
        </row>
        <row r="41">
          <cell r="N41">
            <v>2205.5</v>
          </cell>
          <cell r="O41">
            <v>2163.1</v>
          </cell>
          <cell r="P41">
            <v>2646.8</v>
          </cell>
          <cell r="Q41">
            <v>6842.5</v>
          </cell>
          <cell r="R41">
            <v>7246.3</v>
          </cell>
          <cell r="S41">
            <v>7311.2</v>
          </cell>
        </row>
        <row r="43">
          <cell r="N43">
            <v>250</v>
          </cell>
          <cell r="O43">
            <v>250</v>
          </cell>
          <cell r="P43">
            <v>410</v>
          </cell>
          <cell r="Q43">
            <v>450</v>
          </cell>
          <cell r="R43">
            <v>450</v>
          </cell>
          <cell r="S43">
            <v>450</v>
          </cell>
        </row>
        <row r="44">
          <cell r="N44">
            <v>0</v>
          </cell>
          <cell r="O44">
            <v>0</v>
          </cell>
          <cell r="P44">
            <v>500</v>
          </cell>
          <cell r="Q44">
            <v>500</v>
          </cell>
          <cell r="R44">
            <v>500</v>
          </cell>
          <cell r="S44">
            <v>500</v>
          </cell>
        </row>
        <row r="45">
          <cell r="N45">
            <v>72.8</v>
          </cell>
          <cell r="O45">
            <v>67.8</v>
          </cell>
          <cell r="P45">
            <v>92.8</v>
          </cell>
          <cell r="Q45">
            <v>618.20000000000005</v>
          </cell>
          <cell r="R45">
            <v>618.20000000000005</v>
          </cell>
          <cell r="S45">
            <v>618.20000000000005</v>
          </cell>
        </row>
        <row r="47">
          <cell r="N47">
            <v>10</v>
          </cell>
          <cell r="O47">
            <v>10</v>
          </cell>
          <cell r="P47">
            <v>10</v>
          </cell>
          <cell r="Q47">
            <v>10</v>
          </cell>
          <cell r="R47">
            <v>10</v>
          </cell>
          <cell r="S47">
            <v>10</v>
          </cell>
        </row>
        <row r="49">
          <cell r="N49">
            <v>23922.5</v>
          </cell>
          <cell r="O49">
            <v>23272.6</v>
          </cell>
          <cell r="P49">
            <v>23457.7</v>
          </cell>
          <cell r="Q49">
            <v>17642.3</v>
          </cell>
          <cell r="R49">
            <v>16657.3</v>
          </cell>
          <cell r="S49">
            <v>16657.3</v>
          </cell>
        </row>
        <row r="50">
          <cell r="N50">
            <v>36174</v>
          </cell>
          <cell r="O50">
            <v>35562.300000000003</v>
          </cell>
          <cell r="P50">
            <v>38757.9</v>
          </cell>
          <cell r="Q50">
            <v>39216.699999999997</v>
          </cell>
          <cell r="R50">
            <v>39216.699999999997</v>
          </cell>
          <cell r="S50">
            <v>39216.699999999997</v>
          </cell>
        </row>
        <row r="51">
          <cell r="N51">
            <v>9712.6</v>
          </cell>
          <cell r="O51">
            <v>9576.5</v>
          </cell>
          <cell r="P51">
            <v>10215</v>
          </cell>
          <cell r="Q51">
            <v>9839.7999999999993</v>
          </cell>
          <cell r="R51">
            <v>9839.7999999999993</v>
          </cell>
          <cell r="S51">
            <v>9839.7999999999993</v>
          </cell>
        </row>
        <row r="52">
          <cell r="N52">
            <v>4992.8999999999996</v>
          </cell>
          <cell r="O52">
            <v>4992.8999999999996</v>
          </cell>
          <cell r="P52">
            <v>9545.4</v>
          </cell>
          <cell r="Q52">
            <v>9713</v>
          </cell>
          <cell r="R52">
            <v>9713</v>
          </cell>
          <cell r="S52">
            <v>9713</v>
          </cell>
        </row>
        <row r="53">
          <cell r="N53">
            <v>5332.9</v>
          </cell>
          <cell r="O53">
            <v>5332.9</v>
          </cell>
          <cell r="P53">
            <v>5480</v>
          </cell>
          <cell r="Q53">
            <v>8100</v>
          </cell>
          <cell r="R53">
            <v>1204.2</v>
          </cell>
          <cell r="S53">
            <v>8100</v>
          </cell>
        </row>
        <row r="56">
          <cell r="N56">
            <v>5038.6000000000004</v>
          </cell>
          <cell r="O56">
            <v>4921.1000000000004</v>
          </cell>
          <cell r="P56">
            <v>3758</v>
          </cell>
          <cell r="Q56">
            <v>18113.400000000001</v>
          </cell>
          <cell r="R56">
            <v>468</v>
          </cell>
          <cell r="S56">
            <v>468</v>
          </cell>
        </row>
        <row r="63">
          <cell r="N63">
            <v>1234.7</v>
          </cell>
          <cell r="O63">
            <v>1227.9000000000001</v>
          </cell>
          <cell r="P63">
            <v>1190.9000000000001</v>
          </cell>
          <cell r="Q63">
            <v>261</v>
          </cell>
          <cell r="R63">
            <v>261</v>
          </cell>
          <cell r="S63">
            <v>261</v>
          </cell>
        </row>
        <row r="70">
          <cell r="N70">
            <v>11979.8</v>
          </cell>
          <cell r="O70">
            <v>11979.8</v>
          </cell>
          <cell r="P70">
            <v>14884.7</v>
          </cell>
          <cell r="Q70">
            <v>14967.6</v>
          </cell>
          <cell r="R70">
            <v>14967.6</v>
          </cell>
          <cell r="S70">
            <v>14967.6</v>
          </cell>
        </row>
        <row r="71">
          <cell r="N71">
            <v>830.2</v>
          </cell>
          <cell r="O71">
            <v>830.2</v>
          </cell>
          <cell r="P71">
            <v>719.3</v>
          </cell>
          <cell r="Q71">
            <v>723.5</v>
          </cell>
          <cell r="R71">
            <v>723.5</v>
          </cell>
          <cell r="S71">
            <v>723.5</v>
          </cell>
        </row>
        <row r="72">
          <cell r="N72">
            <v>451.6</v>
          </cell>
          <cell r="O72">
            <v>451.6</v>
          </cell>
          <cell r="P72">
            <v>715.8</v>
          </cell>
          <cell r="Q72">
            <v>717.6</v>
          </cell>
          <cell r="R72">
            <v>717.6</v>
          </cell>
          <cell r="S72">
            <v>717.6</v>
          </cell>
        </row>
        <row r="73">
          <cell r="N73">
            <v>83.9</v>
          </cell>
          <cell r="O73">
            <v>82</v>
          </cell>
          <cell r="P73">
            <v>168.7</v>
          </cell>
          <cell r="Q73">
            <v>91.9</v>
          </cell>
          <cell r="R73">
            <v>91.8</v>
          </cell>
          <cell r="S73">
            <v>107.2</v>
          </cell>
        </row>
        <row r="75">
          <cell r="N75">
            <v>0</v>
          </cell>
          <cell r="O75">
            <v>0</v>
          </cell>
          <cell r="P75">
            <v>0</v>
          </cell>
          <cell r="Q75">
            <v>0</v>
          </cell>
          <cell r="R75">
            <v>0</v>
          </cell>
          <cell r="S75">
            <v>0</v>
          </cell>
        </row>
        <row r="76">
          <cell r="N76">
            <v>3082.4</v>
          </cell>
          <cell r="O76">
            <v>3082.4</v>
          </cell>
          <cell r="P76">
            <v>851.2</v>
          </cell>
          <cell r="Q76">
            <v>1229</v>
          </cell>
          <cell r="R76">
            <v>1297</v>
          </cell>
          <cell r="S76">
            <v>1637.6</v>
          </cell>
        </row>
      </sheetData>
      <sheetData sheetId="2">
        <row r="16">
          <cell r="N16">
            <v>90852.800000000003</v>
          </cell>
          <cell r="O16">
            <v>90852.800000000003</v>
          </cell>
          <cell r="P16">
            <v>97120.6</v>
          </cell>
          <cell r="Q16">
            <v>87477.1</v>
          </cell>
          <cell r="R16">
            <v>87477.1</v>
          </cell>
          <cell r="S16">
            <v>87477.1</v>
          </cell>
        </row>
        <row r="24">
          <cell r="N24">
            <v>16.2</v>
          </cell>
          <cell r="O24">
            <v>16.2</v>
          </cell>
          <cell r="P24">
            <v>16.100000000000001</v>
          </cell>
          <cell r="Q24">
            <v>16.5</v>
          </cell>
          <cell r="R24">
            <v>16.5</v>
          </cell>
          <cell r="S24">
            <v>16.5</v>
          </cell>
        </row>
        <row r="29">
          <cell r="N29">
            <v>19232.3</v>
          </cell>
          <cell r="O29">
            <v>19232.3</v>
          </cell>
          <cell r="P29">
            <v>14618.8</v>
          </cell>
          <cell r="Q29">
            <v>13523.1</v>
          </cell>
          <cell r="R29">
            <v>13523.1</v>
          </cell>
          <cell r="S29">
            <v>13523.1</v>
          </cell>
        </row>
        <row r="32">
          <cell r="N32">
            <v>24367.9</v>
          </cell>
          <cell r="O32">
            <v>24367.8</v>
          </cell>
          <cell r="P32">
            <v>24076.6</v>
          </cell>
          <cell r="Q32">
            <v>23115</v>
          </cell>
          <cell r="R32">
            <v>23116.1</v>
          </cell>
          <cell r="S32">
            <v>23117.1</v>
          </cell>
        </row>
        <row r="33">
          <cell r="N33">
            <v>93118.399999999994</v>
          </cell>
          <cell r="O33">
            <v>92614.8</v>
          </cell>
          <cell r="P33">
            <v>85343.4</v>
          </cell>
          <cell r="Q33">
            <v>77398</v>
          </cell>
          <cell r="R33">
            <v>77398</v>
          </cell>
          <cell r="S33">
            <v>77398</v>
          </cell>
        </row>
        <row r="46">
          <cell r="N46">
            <v>528.5</v>
          </cell>
          <cell r="O46">
            <v>522.20000000000005</v>
          </cell>
          <cell r="P46">
            <v>615.6</v>
          </cell>
          <cell r="Q46">
            <v>628.1</v>
          </cell>
          <cell r="R46">
            <v>628.1</v>
          </cell>
          <cell r="S46">
            <v>628.1</v>
          </cell>
        </row>
        <row r="47">
          <cell r="N47">
            <v>1511.3</v>
          </cell>
          <cell r="O47">
            <v>1511.3</v>
          </cell>
          <cell r="P47">
            <v>1828.1</v>
          </cell>
          <cell r="Q47">
            <v>1912.1</v>
          </cell>
          <cell r="R47">
            <v>1912.1</v>
          </cell>
          <cell r="S47">
            <v>1912.1</v>
          </cell>
        </row>
        <row r="48">
          <cell r="N48">
            <v>156.4</v>
          </cell>
          <cell r="O48">
            <v>156.4</v>
          </cell>
          <cell r="P48">
            <v>0</v>
          </cell>
          <cell r="Q48">
            <v>0</v>
          </cell>
          <cell r="R48">
            <v>0</v>
          </cell>
          <cell r="S48">
            <v>0</v>
          </cell>
        </row>
        <row r="49">
          <cell r="N49">
            <v>1947.8</v>
          </cell>
          <cell r="O49">
            <v>1947.8</v>
          </cell>
        </row>
      </sheetData>
      <sheetData sheetId="3">
        <row r="19">
          <cell r="N19">
            <v>30</v>
          </cell>
          <cell r="O19">
            <v>30</v>
          </cell>
          <cell r="P19">
            <v>75</v>
          </cell>
          <cell r="Q19">
            <v>100</v>
          </cell>
          <cell r="R19">
            <v>100</v>
          </cell>
          <cell r="S19">
            <v>100</v>
          </cell>
        </row>
        <row r="22">
          <cell r="N22">
            <v>37.299999999999997</v>
          </cell>
          <cell r="O22">
            <v>37.299999999999997</v>
          </cell>
          <cell r="P22">
            <v>38.1</v>
          </cell>
          <cell r="Q22">
            <v>90.3</v>
          </cell>
          <cell r="R22">
            <v>30.3</v>
          </cell>
          <cell r="S22">
            <v>30.3</v>
          </cell>
        </row>
        <row r="25">
          <cell r="N25">
            <v>69.599999999999994</v>
          </cell>
          <cell r="O25">
            <v>69.599999999999994</v>
          </cell>
          <cell r="P25">
            <v>1474.9</v>
          </cell>
          <cell r="Q25">
            <v>0</v>
          </cell>
          <cell r="R25">
            <v>0</v>
          </cell>
          <cell r="S25">
            <v>0</v>
          </cell>
        </row>
        <row r="41">
          <cell r="N41">
            <v>752.7</v>
          </cell>
          <cell r="O41">
            <v>752.7</v>
          </cell>
          <cell r="P41">
            <v>1500</v>
          </cell>
          <cell r="Q41">
            <v>887.6</v>
          </cell>
          <cell r="R41">
            <v>0</v>
          </cell>
          <cell r="S41">
            <v>0</v>
          </cell>
        </row>
        <row r="42">
          <cell r="N42">
            <v>270</v>
          </cell>
          <cell r="O42">
            <v>270</v>
          </cell>
          <cell r="P42">
            <v>306</v>
          </cell>
          <cell r="Q42">
            <v>312</v>
          </cell>
          <cell r="R42">
            <v>312</v>
          </cell>
          <cell r="S42">
            <v>312</v>
          </cell>
        </row>
        <row r="46">
          <cell r="N46">
            <v>804.9</v>
          </cell>
          <cell r="O46">
            <v>799.5</v>
          </cell>
          <cell r="P46">
            <v>1108.8</v>
          </cell>
          <cell r="Q46">
            <v>1145.3</v>
          </cell>
          <cell r="R46">
            <v>1145.3</v>
          </cell>
          <cell r="S46">
            <v>1145.3</v>
          </cell>
        </row>
        <row r="47">
          <cell r="N47">
            <v>2243.3000000000002</v>
          </cell>
          <cell r="O47">
            <v>2233.1999999999998</v>
          </cell>
          <cell r="P47">
            <v>2473.4</v>
          </cell>
          <cell r="Q47">
            <v>2555.4</v>
          </cell>
          <cell r="R47">
            <v>2555.4</v>
          </cell>
          <cell r="S47">
            <v>2555.4</v>
          </cell>
        </row>
        <row r="48">
          <cell r="N48" t="str">
            <v>41,9</v>
          </cell>
          <cell r="O48" t="str">
            <v>41,9</v>
          </cell>
        </row>
      </sheetData>
      <sheetData sheetId="4">
        <row r="16">
          <cell r="N16">
            <v>372841.4</v>
          </cell>
          <cell r="O16">
            <v>372841.4</v>
          </cell>
          <cell r="P16">
            <v>405615.7</v>
          </cell>
          <cell r="Q16">
            <v>406222.9</v>
          </cell>
          <cell r="R16">
            <v>407331.2</v>
          </cell>
          <cell r="S16">
            <v>417859.4</v>
          </cell>
        </row>
        <row r="24">
          <cell r="N24">
            <v>13307.6</v>
          </cell>
          <cell r="O24">
            <v>13307.6</v>
          </cell>
          <cell r="P24">
            <v>6968.5</v>
          </cell>
          <cell r="Q24">
            <v>1802.6</v>
          </cell>
          <cell r="R24">
            <v>4399.3999999999996</v>
          </cell>
          <cell r="S24">
            <v>4569.8</v>
          </cell>
        </row>
        <row r="27">
          <cell r="N27">
            <v>69078.8</v>
          </cell>
          <cell r="O27">
            <v>69078.5</v>
          </cell>
          <cell r="P27">
            <v>78392</v>
          </cell>
          <cell r="Q27">
            <v>68249.3</v>
          </cell>
          <cell r="R27">
            <v>73318.600000000006</v>
          </cell>
          <cell r="S27">
            <v>73223.399999999994</v>
          </cell>
        </row>
        <row r="28">
          <cell r="N28">
            <v>26642.400000000001</v>
          </cell>
          <cell r="O28">
            <v>26431.5</v>
          </cell>
          <cell r="P28">
            <v>31568</v>
          </cell>
          <cell r="Q28">
            <v>29496</v>
          </cell>
          <cell r="R28">
            <v>29509.3</v>
          </cell>
          <cell r="S28">
            <v>29745.5</v>
          </cell>
        </row>
        <row r="29">
          <cell r="N29">
            <v>48718</v>
          </cell>
          <cell r="O29">
            <v>48682.1</v>
          </cell>
          <cell r="P29">
            <v>54471.5</v>
          </cell>
          <cell r="Q29">
            <v>44518.2</v>
          </cell>
          <cell r="R29">
            <v>51874</v>
          </cell>
          <cell r="S29">
            <v>52195.6</v>
          </cell>
        </row>
        <row r="30">
          <cell r="N30">
            <v>18507.099999999999</v>
          </cell>
          <cell r="O30">
            <v>18507.099999999999</v>
          </cell>
          <cell r="P30">
            <v>18202.8</v>
          </cell>
          <cell r="Q30">
            <v>19485.400000000001</v>
          </cell>
          <cell r="R30">
            <v>19485.400000000001</v>
          </cell>
          <cell r="S30">
            <v>19485.400000000001</v>
          </cell>
        </row>
        <row r="31">
          <cell r="N31">
            <v>1744</v>
          </cell>
          <cell r="O31">
            <v>1744</v>
          </cell>
          <cell r="P31">
            <v>2195.5</v>
          </cell>
          <cell r="Q31">
            <v>2149.4</v>
          </cell>
          <cell r="R31">
            <v>2149.4</v>
          </cell>
          <cell r="S31">
            <v>2149.4</v>
          </cell>
        </row>
        <row r="32">
          <cell r="N32">
            <v>23363.7</v>
          </cell>
          <cell r="O32">
            <v>22817.8</v>
          </cell>
          <cell r="P32">
            <v>18887.2</v>
          </cell>
          <cell r="Q32">
            <v>19014</v>
          </cell>
          <cell r="R32">
            <v>19043.400000000001</v>
          </cell>
          <cell r="S32">
            <v>19059.400000000001</v>
          </cell>
        </row>
        <row r="47">
          <cell r="N47">
            <v>1024.3</v>
          </cell>
          <cell r="O47">
            <v>1008.1</v>
          </cell>
          <cell r="P47">
            <v>1320.3</v>
          </cell>
          <cell r="Q47">
            <v>1427.4</v>
          </cell>
          <cell r="R47">
            <v>1427.4</v>
          </cell>
          <cell r="S47">
            <v>1427.4</v>
          </cell>
        </row>
        <row r="48">
          <cell r="N48">
            <v>3171.9</v>
          </cell>
          <cell r="O48">
            <v>3152.5</v>
          </cell>
          <cell r="P48">
            <v>4140.2</v>
          </cell>
          <cell r="Q48">
            <v>4610.8999999999996</v>
          </cell>
          <cell r="R48">
            <v>4610.8999999999996</v>
          </cell>
          <cell r="S48">
            <v>4610.8999999999996</v>
          </cell>
        </row>
        <row r="49">
          <cell r="N49">
            <v>23.9</v>
          </cell>
          <cell r="O49">
            <v>23.9</v>
          </cell>
          <cell r="P49">
            <v>0</v>
          </cell>
          <cell r="Q49">
            <v>0</v>
          </cell>
          <cell r="R49">
            <v>0</v>
          </cell>
          <cell r="S49">
            <v>0</v>
          </cell>
        </row>
        <row r="52">
          <cell r="N52">
            <v>6212.9</v>
          </cell>
          <cell r="O52">
            <v>6210.5</v>
          </cell>
          <cell r="P52">
            <v>6164.1</v>
          </cell>
          <cell r="Q52">
            <v>6425.9</v>
          </cell>
          <cell r="R52">
            <v>6317.9</v>
          </cell>
          <cell r="S52">
            <v>6076.5</v>
          </cell>
        </row>
        <row r="64">
          <cell r="N64">
            <v>541.5</v>
          </cell>
          <cell r="O64">
            <v>539.5</v>
          </cell>
          <cell r="P64">
            <v>542.4</v>
          </cell>
          <cell r="Q64">
            <v>525.1</v>
          </cell>
          <cell r="R64">
            <v>525.1</v>
          </cell>
          <cell r="S64">
            <v>525.1</v>
          </cell>
        </row>
        <row r="65">
          <cell r="N65">
            <v>389.5</v>
          </cell>
          <cell r="O65">
            <v>316.8</v>
          </cell>
          <cell r="P65">
            <v>471.6</v>
          </cell>
          <cell r="Q65">
            <v>400.2</v>
          </cell>
          <cell r="R65">
            <v>404.3</v>
          </cell>
          <cell r="S65">
            <v>442.8</v>
          </cell>
        </row>
        <row r="70">
          <cell r="N70">
            <v>913.9</v>
          </cell>
          <cell r="O70">
            <v>913.9</v>
          </cell>
          <cell r="P70">
            <v>1405.2</v>
          </cell>
          <cell r="Q70">
            <v>1414.9</v>
          </cell>
          <cell r="R70">
            <v>1414.9</v>
          </cell>
          <cell r="S70">
            <v>1414.9</v>
          </cell>
        </row>
        <row r="73">
          <cell r="N73">
            <v>1720.2</v>
          </cell>
          <cell r="O73">
            <v>1488.4</v>
          </cell>
          <cell r="P73">
            <v>2424.6999999999998</v>
          </cell>
          <cell r="Q73">
            <v>2157</v>
          </cell>
          <cell r="R73">
            <v>2157</v>
          </cell>
          <cell r="S73">
            <v>2157</v>
          </cell>
        </row>
        <row r="74">
          <cell r="N74">
            <v>12810.8</v>
          </cell>
          <cell r="O74">
            <v>12654.5</v>
          </cell>
          <cell r="P74">
            <v>15906.3</v>
          </cell>
          <cell r="Q74">
            <v>15871.9</v>
          </cell>
          <cell r="R74">
            <v>15877.4</v>
          </cell>
          <cell r="S74">
            <v>15773.7</v>
          </cell>
        </row>
        <row r="76">
          <cell r="N76">
            <v>76959.5</v>
          </cell>
          <cell r="O76">
            <v>76959.5</v>
          </cell>
          <cell r="P76">
            <v>88096.5</v>
          </cell>
          <cell r="Q76">
            <v>78281</v>
          </cell>
          <cell r="R76">
            <v>79051.600000000006</v>
          </cell>
          <cell r="S76">
            <v>86372.3</v>
          </cell>
        </row>
        <row r="77">
          <cell r="N77">
            <v>89291.5</v>
          </cell>
          <cell r="O77">
            <v>89291.5</v>
          </cell>
          <cell r="P77">
            <v>87990.1</v>
          </cell>
          <cell r="Q77">
            <v>97800</v>
          </cell>
          <cell r="R77">
            <v>97800</v>
          </cell>
          <cell r="S77">
            <v>97800</v>
          </cell>
        </row>
        <row r="78">
          <cell r="N78">
            <v>76467.600000000006</v>
          </cell>
          <cell r="O78">
            <v>76467.600000000006</v>
          </cell>
          <cell r="P78">
            <v>79847.899999999994</v>
          </cell>
          <cell r="Q78">
            <v>77148.7</v>
          </cell>
          <cell r="R78">
            <v>77486.399999999994</v>
          </cell>
          <cell r="S78">
            <v>80693.899999999994</v>
          </cell>
        </row>
      </sheetData>
      <sheetData sheetId="5">
        <row r="46">
          <cell r="N46">
            <v>493.1</v>
          </cell>
          <cell r="O46">
            <v>457.9</v>
          </cell>
          <cell r="P46">
            <v>648.5</v>
          </cell>
          <cell r="Q46">
            <v>398.6</v>
          </cell>
          <cell r="R46">
            <v>398.6</v>
          </cell>
          <cell r="S46">
            <v>398.6</v>
          </cell>
        </row>
        <row r="47">
          <cell r="N47">
            <v>270.10000000000002</v>
          </cell>
          <cell r="O47">
            <v>270.10000000000002</v>
          </cell>
          <cell r="P47">
            <v>257.60000000000002</v>
          </cell>
          <cell r="Q47">
            <v>464.6</v>
          </cell>
          <cell r="R47">
            <v>464.6</v>
          </cell>
          <cell r="S47">
            <v>464.6</v>
          </cell>
        </row>
        <row r="53">
          <cell r="N53" t="str">
            <v>328,5</v>
          </cell>
          <cell r="O53" t="str">
            <v>294,5</v>
          </cell>
          <cell r="P53">
            <v>130</v>
          </cell>
          <cell r="Q53">
            <v>114</v>
          </cell>
          <cell r="R53">
            <v>114</v>
          </cell>
          <cell r="S53">
            <v>114</v>
          </cell>
        </row>
      </sheetData>
      <sheetData sheetId="6">
        <row r="34">
          <cell r="N34">
            <v>605.6</v>
          </cell>
          <cell r="O34">
            <v>605.6</v>
          </cell>
          <cell r="P34">
            <v>668</v>
          </cell>
          <cell r="Q34">
            <v>668</v>
          </cell>
          <cell r="R34">
            <v>668</v>
          </cell>
          <cell r="S34">
            <v>668</v>
          </cell>
        </row>
        <row r="48">
          <cell r="N48" t="str">
            <v>10,5</v>
          </cell>
          <cell r="O48" t="str">
            <v>10,5</v>
          </cell>
        </row>
        <row r="63">
          <cell r="N63">
            <v>4555</v>
          </cell>
          <cell r="O63">
            <v>4555</v>
          </cell>
          <cell r="P63">
            <v>5015.2</v>
          </cell>
          <cell r="Q63">
            <v>5166.3999999999996</v>
          </cell>
          <cell r="R63">
            <v>5166.3999999999996</v>
          </cell>
          <cell r="S63">
            <v>5166.3999999999996</v>
          </cell>
        </row>
        <row r="64">
          <cell r="N64">
            <v>2451.1</v>
          </cell>
          <cell r="O64">
            <v>2451.1</v>
          </cell>
          <cell r="P64">
            <v>3492.2</v>
          </cell>
          <cell r="Q64">
            <v>2037.8</v>
          </cell>
          <cell r="R64">
            <v>2037.8</v>
          </cell>
          <cell r="S64">
            <v>2037.8</v>
          </cell>
        </row>
        <row r="65">
          <cell r="N65">
            <v>22273.8</v>
          </cell>
          <cell r="O65">
            <v>22273.8</v>
          </cell>
          <cell r="P65">
            <v>39677.800000000003</v>
          </cell>
          <cell r="Q65">
            <v>0</v>
          </cell>
          <cell r="R65">
            <v>0</v>
          </cell>
          <cell r="S65">
            <v>0</v>
          </cell>
        </row>
        <row r="66">
          <cell r="N66">
            <v>40883</v>
          </cell>
          <cell r="O66">
            <v>40883</v>
          </cell>
          <cell r="P66">
            <v>25109.3</v>
          </cell>
          <cell r="Q66">
            <v>0</v>
          </cell>
          <cell r="R66">
            <v>0</v>
          </cell>
          <cell r="S66">
            <v>0</v>
          </cell>
        </row>
      </sheetData>
      <sheetData sheetId="7">
        <row r="18">
          <cell r="N18">
            <v>15124.7</v>
          </cell>
          <cell r="O18">
            <v>15122.8</v>
          </cell>
          <cell r="P18">
            <v>17013.099999999999</v>
          </cell>
          <cell r="Q18">
            <v>17477.400000000001</v>
          </cell>
          <cell r="R18">
            <v>17177.400000000001</v>
          </cell>
          <cell r="S18">
            <v>17177.400000000001</v>
          </cell>
        </row>
        <row r="48">
          <cell r="N48" t="str">
            <v>339,7</v>
          </cell>
          <cell r="O48" t="str">
            <v>339,8</v>
          </cell>
          <cell r="P48">
            <v>1015</v>
          </cell>
          <cell r="Q48">
            <v>24724.5</v>
          </cell>
          <cell r="R48">
            <v>0</v>
          </cell>
          <cell r="S48">
            <v>0</v>
          </cell>
        </row>
        <row r="52">
          <cell r="N52" t="str">
            <v>99,3</v>
          </cell>
          <cell r="O52" t="str">
            <v>0</v>
          </cell>
          <cell r="P52">
            <v>1184.7</v>
          </cell>
          <cell r="Q52">
            <v>2000</v>
          </cell>
          <cell r="R52">
            <v>500</v>
          </cell>
          <cell r="S52">
            <v>500</v>
          </cell>
        </row>
      </sheetData>
      <sheetData sheetId="8">
        <row r="46">
          <cell r="N46" t="str">
            <v>615,9</v>
          </cell>
          <cell r="O46" t="str">
            <v>588,7</v>
          </cell>
          <cell r="P46">
            <v>743</v>
          </cell>
          <cell r="Q46">
            <v>558.70000000000005</v>
          </cell>
          <cell r="R46">
            <v>558.70000000000005</v>
          </cell>
          <cell r="S46">
            <v>558.70000000000005</v>
          </cell>
        </row>
        <row r="47">
          <cell r="N47" t="str">
            <v>978,3</v>
          </cell>
          <cell r="O47" t="str">
            <v>978,1</v>
          </cell>
          <cell r="P47">
            <v>1167.0999999999999</v>
          </cell>
          <cell r="Q47">
            <v>1178.7</v>
          </cell>
          <cell r="R47">
            <v>1178.7</v>
          </cell>
          <cell r="S47">
            <v>1178.7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92"/>
  <sheetViews>
    <sheetView showGridLines="0" tabSelected="1" showWhiteSpace="0" topLeftCell="A10" zoomScale="80" zoomScaleNormal="80" zoomScaleSheetLayoutView="55" workbookViewId="0">
      <selection activeCell="P92" sqref="P92"/>
    </sheetView>
  </sheetViews>
  <sheetFormatPr defaultRowHeight="12.75" x14ac:dyDescent="0.2"/>
  <cols>
    <col min="1" max="1" width="8.42578125" style="2" customWidth="1"/>
    <col min="2" max="2" width="60" style="96" customWidth="1"/>
    <col min="3" max="3" width="7" style="93" customWidth="1"/>
    <col min="4" max="4" width="27.28515625" style="2" customWidth="1"/>
    <col min="5" max="5" width="12.85546875" style="2" customWidth="1"/>
    <col min="6" max="6" width="20.5703125" style="2" customWidth="1"/>
    <col min="7" max="7" width="24.28515625" style="2" customWidth="1"/>
    <col min="8" max="8" width="19" style="2" customWidth="1"/>
    <col min="9" max="9" width="20.5703125" style="2" customWidth="1"/>
    <col min="10" max="10" width="30.7109375" style="2" customWidth="1"/>
    <col min="11" max="11" width="14.42578125" style="2" customWidth="1"/>
    <col min="12" max="12" width="18.42578125" style="2" customWidth="1"/>
    <col min="13" max="13" width="8.5703125" style="93" customWidth="1"/>
    <col min="14" max="14" width="11.5703125" style="93" customWidth="1"/>
    <col min="15" max="15" width="11.7109375" style="93" customWidth="1"/>
    <col min="16" max="16" width="12.28515625" style="93" customWidth="1"/>
    <col min="17" max="17" width="11.28515625" style="3" customWidth="1"/>
    <col min="18" max="18" width="12.28515625" style="3" customWidth="1"/>
    <col min="19" max="19" width="11.28515625" style="3" customWidth="1"/>
    <col min="20" max="20" width="13.140625" style="3" customWidth="1"/>
    <col min="21" max="21" width="12.42578125" style="3" customWidth="1"/>
    <col min="22" max="22" width="14.42578125" style="3" customWidth="1"/>
    <col min="23" max="23" width="15.28515625" style="3" customWidth="1"/>
    <col min="24" max="25" width="12.85546875" style="3" customWidth="1"/>
    <col min="26" max="26" width="11" style="3" customWidth="1"/>
    <col min="27" max="27" width="12.7109375" style="3" customWidth="1"/>
    <col min="28" max="28" width="10.28515625" style="3" customWidth="1"/>
    <col min="29" max="29" width="13" style="3" customWidth="1"/>
    <col min="30" max="30" width="10.5703125" style="3" customWidth="1"/>
    <col min="31" max="31" width="13.140625" style="3" customWidth="1"/>
    <col min="32" max="32" width="10.85546875" style="3" customWidth="1"/>
    <col min="33" max="33" width="9.5703125" style="3" customWidth="1"/>
    <col min="34" max="34" width="12.7109375" style="3" customWidth="1"/>
    <col min="35" max="35" width="11.5703125" style="3" customWidth="1"/>
    <col min="36" max="36" width="13.28515625" style="3" customWidth="1"/>
    <col min="37" max="37" width="9" style="3" customWidth="1"/>
    <col min="38" max="38" width="12.42578125" style="3" customWidth="1"/>
    <col min="39" max="40" width="13.140625" style="3" customWidth="1"/>
    <col min="41" max="41" width="8.28515625" style="3" customWidth="1"/>
    <col min="42" max="42" width="13.5703125" style="3" customWidth="1"/>
    <col min="43" max="43" width="16.140625" style="3" customWidth="1"/>
    <col min="44" max="44" width="12.7109375" style="3" customWidth="1"/>
    <col min="45" max="45" width="8.5703125" style="3" customWidth="1"/>
    <col min="46" max="46" width="13.28515625" style="3" customWidth="1"/>
    <col min="47" max="47" width="14.7109375" style="3" customWidth="1"/>
    <col min="48" max="48" width="13.140625" style="3" customWidth="1"/>
    <col min="49" max="49" width="7.5703125" style="3" customWidth="1"/>
    <col min="50" max="50" width="11.28515625" style="3" customWidth="1"/>
    <col min="51" max="52" width="12.7109375" style="3" customWidth="1"/>
    <col min="53" max="53" width="7.28515625" style="3" customWidth="1"/>
    <col min="54" max="54" width="11.140625" style="3" customWidth="1"/>
    <col min="55" max="55" width="13" style="3" customWidth="1"/>
    <col min="56" max="56" width="12.42578125" style="3" customWidth="1"/>
    <col min="57" max="57" width="8.42578125" style="3" customWidth="1"/>
    <col min="58" max="58" width="11" style="3" customWidth="1"/>
    <col min="59" max="59" width="13.28515625" style="3" customWidth="1"/>
    <col min="60" max="60" width="12.85546875" style="3" customWidth="1"/>
    <col min="61" max="61" width="8.42578125" style="3" customWidth="1"/>
    <col min="62" max="62" width="10.5703125" style="3" customWidth="1"/>
    <col min="63" max="63" width="11.5703125" style="3" customWidth="1"/>
    <col min="64" max="64" width="13" style="3" customWidth="1"/>
    <col min="65" max="65" width="7.7109375" style="3" customWidth="1"/>
    <col min="66" max="66" width="12" style="3" customWidth="1"/>
    <col min="67" max="67" width="10.5703125" style="3" customWidth="1"/>
    <col min="68" max="68" width="12.42578125" style="3" customWidth="1"/>
    <col min="69" max="69" width="8.140625" style="3" customWidth="1"/>
    <col min="70" max="70" width="10.42578125" style="3" customWidth="1"/>
    <col min="71" max="71" width="11.42578125" style="3" customWidth="1"/>
    <col min="72" max="72" width="12.85546875" style="3" customWidth="1"/>
    <col min="73" max="73" width="15.140625" style="28" customWidth="1"/>
    <col min="74" max="16384" width="9.140625" style="29"/>
  </cols>
  <sheetData>
    <row r="1" spans="1:26" ht="12.75" customHeight="1" x14ac:dyDescent="0.2">
      <c r="A1" s="1" t="s">
        <v>0</v>
      </c>
      <c r="B1" s="1"/>
      <c r="C1" s="1"/>
      <c r="D1" s="1"/>
      <c r="E1" s="1"/>
      <c r="F1" s="1"/>
      <c r="G1" s="1"/>
      <c r="H1" s="1"/>
      <c r="I1" s="1"/>
      <c r="J1" s="1"/>
      <c r="K1" s="1"/>
      <c r="L1" s="1"/>
      <c r="M1" s="1"/>
      <c r="N1" s="1"/>
      <c r="O1" s="1"/>
      <c r="P1" s="1"/>
      <c r="Q1" s="1"/>
      <c r="R1" s="1"/>
      <c r="S1" s="1"/>
      <c r="T1" s="2"/>
      <c r="U1" s="2"/>
      <c r="V1" s="2"/>
      <c r="W1" s="2"/>
      <c r="X1" s="2"/>
      <c r="Y1" s="2"/>
      <c r="Z1" s="2"/>
    </row>
    <row r="2" spans="1:26" ht="12.75" customHeight="1" x14ac:dyDescent="0.2">
      <c r="A2" s="1"/>
      <c r="B2" s="1"/>
      <c r="C2" s="1"/>
      <c r="D2" s="1"/>
      <c r="E2" s="1"/>
      <c r="F2" s="1"/>
      <c r="G2" s="1"/>
      <c r="H2" s="1"/>
      <c r="I2" s="1"/>
      <c r="J2" s="1"/>
      <c r="K2" s="1"/>
      <c r="L2" s="1"/>
      <c r="M2" s="1"/>
      <c r="N2" s="1"/>
      <c r="O2" s="1"/>
      <c r="P2" s="1"/>
      <c r="Q2" s="1"/>
      <c r="R2" s="1"/>
      <c r="S2" s="1"/>
      <c r="T2" s="2"/>
      <c r="U2" s="2"/>
      <c r="V2" s="2"/>
      <c r="W2" s="2"/>
      <c r="X2" s="2"/>
      <c r="Y2" s="2"/>
      <c r="Z2" s="2"/>
    </row>
    <row r="3" spans="1:26" ht="31.15" customHeight="1" x14ac:dyDescent="0.2">
      <c r="A3" s="4" t="s">
        <v>1</v>
      </c>
      <c r="B3" s="4"/>
      <c r="C3" s="4"/>
      <c r="D3" s="5"/>
      <c r="E3" s="5"/>
      <c r="F3" s="5"/>
      <c r="G3" s="5"/>
      <c r="H3" s="5"/>
      <c r="I3" s="5"/>
      <c r="J3" s="5"/>
      <c r="K3" s="5"/>
      <c r="L3" s="5"/>
      <c r="M3" s="6"/>
      <c r="N3" s="6"/>
      <c r="O3" s="6"/>
      <c r="P3" s="6"/>
      <c r="Q3" s="7"/>
      <c r="R3" s="7"/>
      <c r="S3" s="8" t="s">
        <v>2</v>
      </c>
      <c r="T3" s="2"/>
      <c r="U3" s="2"/>
      <c r="V3" s="2"/>
      <c r="W3" s="2"/>
      <c r="X3" s="2"/>
      <c r="Y3" s="2"/>
      <c r="Z3" s="2"/>
    </row>
    <row r="4" spans="1:26" ht="25.9" customHeight="1" x14ac:dyDescent="0.2">
      <c r="A4" s="9" t="s">
        <v>3</v>
      </c>
      <c r="B4" s="10" t="s">
        <v>4</v>
      </c>
      <c r="C4" s="11" t="s">
        <v>5</v>
      </c>
      <c r="D4" s="11" t="s">
        <v>6</v>
      </c>
      <c r="E4" s="11"/>
      <c r="F4" s="11"/>
      <c r="G4" s="11"/>
      <c r="H4" s="11"/>
      <c r="I4" s="11"/>
      <c r="J4" s="11"/>
      <c r="K4" s="11"/>
      <c r="L4" s="11"/>
      <c r="M4" s="11" t="s">
        <v>7</v>
      </c>
      <c r="N4" s="11" t="s">
        <v>8</v>
      </c>
      <c r="O4" s="11"/>
      <c r="P4" s="11"/>
      <c r="Q4" s="11"/>
      <c r="R4" s="11"/>
      <c r="S4" s="11"/>
      <c r="T4" s="2"/>
      <c r="U4" s="2"/>
      <c r="V4" s="2"/>
      <c r="W4" s="2"/>
      <c r="X4" s="2"/>
      <c r="Y4" s="2"/>
      <c r="Z4" s="2"/>
    </row>
    <row r="5" spans="1:26" ht="18.600000000000001" customHeight="1" x14ac:dyDescent="0.2">
      <c r="A5" s="9"/>
      <c r="B5" s="10"/>
      <c r="C5" s="11"/>
      <c r="D5" s="11"/>
      <c r="E5" s="11"/>
      <c r="F5" s="11"/>
      <c r="G5" s="11"/>
      <c r="H5" s="11"/>
      <c r="I5" s="11"/>
      <c r="J5" s="11"/>
      <c r="K5" s="11"/>
      <c r="L5" s="11"/>
      <c r="M5" s="11"/>
      <c r="N5" s="11"/>
      <c r="O5" s="11"/>
      <c r="P5" s="11"/>
      <c r="Q5" s="11"/>
      <c r="R5" s="11"/>
      <c r="S5" s="11"/>
      <c r="T5" s="12"/>
      <c r="U5" s="12"/>
      <c r="V5" s="12"/>
      <c r="W5" s="2"/>
      <c r="X5" s="2"/>
      <c r="Y5" s="2"/>
      <c r="Z5" s="2"/>
    </row>
    <row r="6" spans="1:26" ht="30" customHeight="1" x14ac:dyDescent="0.2">
      <c r="A6" s="9"/>
      <c r="B6" s="10"/>
      <c r="C6" s="11"/>
      <c r="D6" s="11"/>
      <c r="E6" s="11"/>
      <c r="F6" s="11"/>
      <c r="G6" s="11"/>
      <c r="H6" s="11"/>
      <c r="I6" s="11"/>
      <c r="J6" s="11"/>
      <c r="K6" s="11"/>
      <c r="L6" s="11"/>
      <c r="M6" s="11"/>
      <c r="N6" s="11"/>
      <c r="O6" s="11"/>
      <c r="P6" s="11"/>
      <c r="Q6" s="11"/>
      <c r="R6" s="11"/>
      <c r="S6" s="11"/>
      <c r="T6" s="12"/>
      <c r="U6" s="12"/>
      <c r="V6" s="12"/>
      <c r="W6" s="2"/>
      <c r="X6" s="2"/>
      <c r="Y6" s="2"/>
      <c r="Z6" s="2"/>
    </row>
    <row r="7" spans="1:26" ht="35.25" customHeight="1" x14ac:dyDescent="0.2">
      <c r="A7" s="9"/>
      <c r="B7" s="10"/>
      <c r="C7" s="11"/>
      <c r="D7" s="11" t="s">
        <v>9</v>
      </c>
      <c r="E7" s="11"/>
      <c r="F7" s="11"/>
      <c r="G7" s="11" t="s">
        <v>10</v>
      </c>
      <c r="H7" s="11"/>
      <c r="I7" s="11"/>
      <c r="J7" s="11" t="s">
        <v>11</v>
      </c>
      <c r="K7" s="11"/>
      <c r="L7" s="11"/>
      <c r="M7" s="11"/>
      <c r="N7" s="11" t="s">
        <v>12</v>
      </c>
      <c r="O7" s="13"/>
      <c r="P7" s="11" t="s">
        <v>13</v>
      </c>
      <c r="Q7" s="11" t="s">
        <v>14</v>
      </c>
      <c r="R7" s="11" t="s">
        <v>15</v>
      </c>
      <c r="S7" s="11"/>
      <c r="T7" s="12"/>
      <c r="U7" s="12"/>
      <c r="V7" s="12"/>
      <c r="W7" s="2"/>
      <c r="X7" s="2"/>
      <c r="Y7" s="2"/>
      <c r="Z7" s="2"/>
    </row>
    <row r="8" spans="1:26" ht="12.75" customHeight="1" x14ac:dyDescent="0.2">
      <c r="A8" s="9"/>
      <c r="B8" s="10"/>
      <c r="C8" s="11"/>
      <c r="D8" s="11" t="s">
        <v>16</v>
      </c>
      <c r="E8" s="11" t="s">
        <v>17</v>
      </c>
      <c r="F8" s="11" t="s">
        <v>18</v>
      </c>
      <c r="G8" s="11" t="s">
        <v>16</v>
      </c>
      <c r="H8" s="11" t="s">
        <v>17</v>
      </c>
      <c r="I8" s="11" t="s">
        <v>18</v>
      </c>
      <c r="J8" s="11" t="s">
        <v>16</v>
      </c>
      <c r="K8" s="11" t="s">
        <v>17</v>
      </c>
      <c r="L8" s="11" t="s">
        <v>18</v>
      </c>
      <c r="M8" s="11" t="s">
        <v>19</v>
      </c>
      <c r="N8" s="13"/>
      <c r="O8" s="13"/>
      <c r="P8" s="11"/>
      <c r="Q8" s="11"/>
      <c r="R8" s="11"/>
      <c r="S8" s="11"/>
      <c r="T8" s="2"/>
      <c r="U8" s="2"/>
      <c r="V8" s="2"/>
      <c r="W8" s="2"/>
      <c r="X8" s="2"/>
      <c r="Y8" s="2"/>
      <c r="Z8" s="2"/>
    </row>
    <row r="9" spans="1:26" ht="12.75" customHeight="1" x14ac:dyDescent="0.2">
      <c r="A9" s="9"/>
      <c r="B9" s="10"/>
      <c r="C9" s="11"/>
      <c r="D9" s="11"/>
      <c r="E9" s="11"/>
      <c r="F9" s="11"/>
      <c r="G9" s="11"/>
      <c r="H9" s="11"/>
      <c r="I9" s="11"/>
      <c r="J9" s="11"/>
      <c r="K9" s="11"/>
      <c r="L9" s="11"/>
      <c r="M9" s="11"/>
      <c r="N9" s="11" t="s">
        <v>20</v>
      </c>
      <c r="O9" s="11" t="s">
        <v>21</v>
      </c>
      <c r="P9" s="11"/>
      <c r="Q9" s="11"/>
      <c r="R9" s="13" t="s">
        <v>22</v>
      </c>
      <c r="S9" s="13" t="s">
        <v>23</v>
      </c>
      <c r="T9" s="2"/>
      <c r="U9" s="2"/>
      <c r="V9" s="2"/>
      <c r="W9" s="2"/>
      <c r="X9" s="2"/>
      <c r="Y9" s="2"/>
      <c r="Z9" s="2"/>
    </row>
    <row r="10" spans="1:26" ht="12.75" customHeight="1" x14ac:dyDescent="0.2">
      <c r="A10" s="9"/>
      <c r="B10" s="10"/>
      <c r="C10" s="11"/>
      <c r="D10" s="11"/>
      <c r="E10" s="11"/>
      <c r="F10" s="11"/>
      <c r="G10" s="11"/>
      <c r="H10" s="11"/>
      <c r="I10" s="11"/>
      <c r="J10" s="11"/>
      <c r="K10" s="11"/>
      <c r="L10" s="11"/>
      <c r="M10" s="11"/>
      <c r="N10" s="11"/>
      <c r="O10" s="11"/>
      <c r="P10" s="11"/>
      <c r="Q10" s="11"/>
      <c r="R10" s="13"/>
      <c r="S10" s="13"/>
      <c r="T10" s="2"/>
      <c r="U10" s="2"/>
      <c r="V10" s="2"/>
      <c r="W10" s="2"/>
      <c r="X10" s="2"/>
      <c r="Y10" s="2"/>
      <c r="Z10" s="2"/>
    </row>
    <row r="11" spans="1:26" x14ac:dyDescent="0.2">
      <c r="A11" s="9"/>
      <c r="B11" s="10"/>
      <c r="C11" s="11"/>
      <c r="D11" s="11"/>
      <c r="E11" s="11"/>
      <c r="F11" s="11"/>
      <c r="G11" s="11"/>
      <c r="H11" s="11"/>
      <c r="I11" s="11"/>
      <c r="J11" s="11"/>
      <c r="K11" s="11"/>
      <c r="L11" s="11"/>
      <c r="M11" s="11"/>
      <c r="N11" s="11"/>
      <c r="O11" s="11"/>
      <c r="P11" s="11"/>
      <c r="Q11" s="11"/>
      <c r="R11" s="13"/>
      <c r="S11" s="13"/>
      <c r="T11" s="2"/>
      <c r="U11" s="2"/>
      <c r="V11" s="2"/>
      <c r="W11" s="2"/>
      <c r="X11" s="2"/>
      <c r="Y11" s="2"/>
      <c r="Z11" s="2"/>
    </row>
    <row r="12" spans="1:26" x14ac:dyDescent="0.2">
      <c r="A12" s="9"/>
      <c r="B12" s="10"/>
      <c r="C12" s="11"/>
      <c r="D12" s="11"/>
      <c r="E12" s="11"/>
      <c r="F12" s="11"/>
      <c r="G12" s="11"/>
      <c r="H12" s="11"/>
      <c r="I12" s="11"/>
      <c r="J12" s="11"/>
      <c r="K12" s="11"/>
      <c r="L12" s="11"/>
      <c r="M12" s="11"/>
      <c r="N12" s="11"/>
      <c r="O12" s="11"/>
      <c r="P12" s="11"/>
      <c r="Q12" s="11"/>
      <c r="R12" s="13"/>
      <c r="S12" s="13"/>
      <c r="T12" s="2"/>
      <c r="U12" s="2"/>
      <c r="V12" s="2"/>
      <c r="W12" s="2"/>
      <c r="X12" s="2"/>
      <c r="Y12" s="2"/>
      <c r="Z12" s="2"/>
    </row>
    <row r="13" spans="1:26" ht="23.25" customHeight="1" x14ac:dyDescent="0.2">
      <c r="A13" s="9"/>
      <c r="B13" s="10"/>
      <c r="C13" s="11"/>
      <c r="D13" s="11"/>
      <c r="E13" s="11"/>
      <c r="F13" s="11"/>
      <c r="G13" s="11"/>
      <c r="H13" s="11"/>
      <c r="I13" s="11"/>
      <c r="J13" s="11"/>
      <c r="K13" s="11"/>
      <c r="L13" s="11"/>
      <c r="M13" s="11"/>
      <c r="N13" s="11"/>
      <c r="O13" s="11"/>
      <c r="P13" s="11"/>
      <c r="Q13" s="11"/>
      <c r="R13" s="13"/>
      <c r="S13" s="13"/>
      <c r="T13" s="2"/>
      <c r="U13" s="2"/>
      <c r="V13" s="2"/>
      <c r="W13" s="2"/>
      <c r="X13" s="2"/>
      <c r="Y13" s="2"/>
      <c r="Z13" s="2"/>
    </row>
    <row r="14" spans="1:26" x14ac:dyDescent="0.2">
      <c r="A14" s="14" t="s">
        <v>24</v>
      </c>
      <c r="B14" s="15">
        <v>1</v>
      </c>
      <c r="C14" s="15" t="s">
        <v>25</v>
      </c>
      <c r="D14" s="15" t="s">
        <v>25</v>
      </c>
      <c r="E14" s="15" t="s">
        <v>26</v>
      </c>
      <c r="F14" s="16">
        <v>4</v>
      </c>
      <c r="G14" s="16">
        <v>5</v>
      </c>
      <c r="H14" s="16">
        <v>6</v>
      </c>
      <c r="I14" s="16">
        <v>7</v>
      </c>
      <c r="J14" s="16">
        <v>8</v>
      </c>
      <c r="K14" s="15" t="s">
        <v>27</v>
      </c>
      <c r="L14" s="15" t="s">
        <v>28</v>
      </c>
      <c r="M14" s="16">
        <v>11</v>
      </c>
      <c r="N14" s="16">
        <v>12</v>
      </c>
      <c r="O14" s="16">
        <v>13</v>
      </c>
      <c r="P14" s="16">
        <v>14</v>
      </c>
      <c r="Q14" s="16">
        <v>15</v>
      </c>
      <c r="R14" s="15" t="s">
        <v>29</v>
      </c>
      <c r="S14" s="15" t="s">
        <v>30</v>
      </c>
      <c r="T14" s="2"/>
      <c r="U14" s="2"/>
      <c r="V14" s="2"/>
      <c r="W14" s="2"/>
      <c r="X14" s="2"/>
      <c r="Y14" s="2"/>
      <c r="Z14" s="2"/>
    </row>
    <row r="15" spans="1:26" ht="38.25" x14ac:dyDescent="0.2">
      <c r="A15" s="17" t="s">
        <v>31</v>
      </c>
      <c r="B15" s="18" t="s">
        <v>32</v>
      </c>
      <c r="C15" s="19">
        <v>10600</v>
      </c>
      <c r="D15" s="20"/>
      <c r="E15" s="20"/>
      <c r="F15" s="20"/>
      <c r="G15" s="20"/>
      <c r="H15" s="20"/>
      <c r="I15" s="20"/>
      <c r="J15" s="20"/>
      <c r="K15" s="20"/>
      <c r="L15" s="20"/>
      <c r="M15" s="21" t="s">
        <v>33</v>
      </c>
      <c r="N15" s="22">
        <f>N17+N49+N59+N65+N78</f>
        <v>1086219.8</v>
      </c>
      <c r="O15" s="22">
        <f t="shared" ref="O15:S15" si="0">O17+O49+O59+O65+O78</f>
        <v>1074751.0999999999</v>
      </c>
      <c r="P15" s="22">
        <f t="shared" si="0"/>
        <v>1297037</v>
      </c>
      <c r="Q15" s="22">
        <f t="shared" si="0"/>
        <v>1129938.3999999999</v>
      </c>
      <c r="R15" s="22">
        <f>R17+R49+R59+R65+R78</f>
        <v>911015.89999999991</v>
      </c>
      <c r="S15" s="22">
        <f t="shared" si="0"/>
        <v>936790.19999999984</v>
      </c>
    </row>
    <row r="16" spans="1:26" x14ac:dyDescent="0.2">
      <c r="A16" s="17"/>
      <c r="B16" s="18" t="s">
        <v>34</v>
      </c>
      <c r="C16" s="19"/>
      <c r="D16" s="20"/>
      <c r="E16" s="20"/>
      <c r="F16" s="20"/>
      <c r="G16" s="20"/>
      <c r="H16" s="20"/>
      <c r="I16" s="20"/>
      <c r="J16" s="20"/>
      <c r="K16" s="20"/>
      <c r="L16" s="20"/>
      <c r="M16" s="21"/>
      <c r="N16" s="22">
        <f>[1]администрация!N16+[1]ОК!N16+[1]РОО!N16</f>
        <v>528878</v>
      </c>
      <c r="O16" s="22">
        <f>[1]администрация!O16+[1]ОК!O16+[1]РОО!O16</f>
        <v>528878</v>
      </c>
      <c r="P16" s="22">
        <f>[1]администрация!P16+[1]ОК!P16+[1]РОО!P16</f>
        <v>581677.4</v>
      </c>
      <c r="Q16" s="22">
        <f>[1]администрация!Q16+[1]ОК!Q16+[1]РОО!Q16</f>
        <v>570213.30000000005</v>
      </c>
      <c r="R16" s="22">
        <f>[1]администрация!R16+[1]ОК!R16+[1]РОО!R16</f>
        <v>571321.60000000009</v>
      </c>
      <c r="S16" s="22">
        <f>[1]администрация!S16+[1]ОК!S16+[1]РОО!S16</f>
        <v>581849.80000000005</v>
      </c>
    </row>
    <row r="17" spans="1:73" ht="63" customHeight="1" x14ac:dyDescent="0.2">
      <c r="A17" s="23" t="s">
        <v>35</v>
      </c>
      <c r="B17" s="24" t="s">
        <v>36</v>
      </c>
      <c r="C17" s="25">
        <v>10601</v>
      </c>
      <c r="D17" s="23"/>
      <c r="E17" s="23"/>
      <c r="F17" s="23"/>
      <c r="G17" s="23"/>
      <c r="H17" s="23"/>
      <c r="I17" s="23"/>
      <c r="J17" s="23"/>
      <c r="K17" s="23"/>
      <c r="L17" s="23"/>
      <c r="M17" s="25" t="s">
        <v>33</v>
      </c>
      <c r="N17" s="26">
        <f>SUM(N18:N48)</f>
        <v>633323.80000000005</v>
      </c>
      <c r="O17" s="26">
        <f t="shared" ref="O17:S17" si="1">SUM(O18:O48)</f>
        <v>624097.39999999979</v>
      </c>
      <c r="P17" s="26">
        <f t="shared" si="1"/>
        <v>814516.79999999993</v>
      </c>
      <c r="Q17" s="26">
        <f t="shared" si="1"/>
        <v>680375.39999999979</v>
      </c>
      <c r="R17" s="26">
        <f t="shared" si="1"/>
        <v>512125.79999999993</v>
      </c>
      <c r="S17" s="26">
        <f t="shared" si="1"/>
        <v>520426.69999999995</v>
      </c>
      <c r="T17" s="27">
        <f>SUM(Q17+Q49+Q59)</f>
        <v>831405.79999999981</v>
      </c>
      <c r="U17" s="27">
        <f>SUM(R17+R49+R59)</f>
        <v>611297.49999999988</v>
      </c>
      <c r="V17" s="27">
        <f>SUM(S17+S49+S59)</f>
        <v>626252.79999999993</v>
      </c>
    </row>
    <row r="18" spans="1:73" s="41" customFormat="1" ht="135" x14ac:dyDescent="0.2">
      <c r="A18" s="30" t="s">
        <v>37</v>
      </c>
      <c r="B18" s="31" t="s">
        <v>38</v>
      </c>
      <c r="C18" s="32">
        <v>10602</v>
      </c>
      <c r="D18" s="33" t="s">
        <v>39</v>
      </c>
      <c r="E18" s="34" t="s">
        <v>40</v>
      </c>
      <c r="F18" s="34" t="s">
        <v>41</v>
      </c>
      <c r="G18" s="35" t="s">
        <v>42</v>
      </c>
      <c r="H18" s="35" t="s">
        <v>43</v>
      </c>
      <c r="I18" s="35" t="s">
        <v>44</v>
      </c>
      <c r="J18" s="36"/>
      <c r="K18" s="36"/>
      <c r="L18" s="36"/>
      <c r="M18" s="37" t="s">
        <v>45</v>
      </c>
      <c r="N18" s="38">
        <f>SUM([1]администрация!N18+[1]ОК!N18+[1]ОУМИ!N18+[1]РОО!N18+'[1]Совет депутатов'!N18+[1]УСХ!N18+[1]ФинУ!N18+[1]КСК!N18)</f>
        <v>15124.7</v>
      </c>
      <c r="O18" s="38">
        <f>SUM([1]администрация!O18+[1]ОК!O18+[1]ОУМИ!O18+[1]РОО!O18+'[1]Совет депутатов'!O18+[1]УСХ!O18+[1]ФинУ!O18+[1]КСК!O18)</f>
        <v>15122.8</v>
      </c>
      <c r="P18" s="38">
        <f>SUM([1]администрация!P18+[1]ОК!P18+[1]ОУМИ!P18+[1]РОО!P18+'[1]Совет депутатов'!P18+[1]УСХ!P18+[1]ФинУ!P18+[1]КСК!P18)</f>
        <v>17013.099999999999</v>
      </c>
      <c r="Q18" s="38">
        <f>SUM([1]администрация!Q18+[1]ОК!Q18+[1]ОУМИ!Q18+[1]РОО!Q18+'[1]Совет депутатов'!Q18+[1]УСХ!Q18+[1]ФинУ!Q18+[1]КСК!Q18)</f>
        <v>17477.400000000001</v>
      </c>
      <c r="R18" s="38">
        <f>SUM([1]администрация!R18+[1]ОК!R18+[1]ОУМИ!R18+[1]РОО!R18+'[1]Совет депутатов'!R18+[1]УСХ!R18+[1]ФинУ!R18+[1]КСК!R18)</f>
        <v>17177.400000000001</v>
      </c>
      <c r="S18" s="38">
        <f>SUM([1]администрация!S18+[1]ОК!S18+[1]ОУМИ!S18+[1]РОО!S18+'[1]Совет депутатов'!S18+[1]УСХ!S18+[1]ФинУ!S18+[1]КСК!S18)</f>
        <v>17177.400000000001</v>
      </c>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40"/>
    </row>
    <row r="19" spans="1:73" s="41" customFormat="1" ht="123.75" x14ac:dyDescent="0.2">
      <c r="A19" s="42" t="s">
        <v>46</v>
      </c>
      <c r="B19" s="31" t="s">
        <v>47</v>
      </c>
      <c r="C19" s="32">
        <v>10604</v>
      </c>
      <c r="D19" s="34" t="s">
        <v>48</v>
      </c>
      <c r="E19" s="34" t="s">
        <v>49</v>
      </c>
      <c r="F19" s="34" t="s">
        <v>50</v>
      </c>
      <c r="G19" s="34"/>
      <c r="H19" s="34"/>
      <c r="I19" s="34"/>
      <c r="J19" s="36"/>
      <c r="K19" s="36"/>
      <c r="L19" s="36"/>
      <c r="M19" s="37" t="s">
        <v>51</v>
      </c>
      <c r="N19" s="38">
        <f>SUM([1]администрация!N19+[1]ОК!N19+[1]ОУМИ!N19+[1]РОО!N19+'[1]Совет депутатов'!N19+[1]УСХ!N19+[1]ФинУ!N19+[1]КСК!N19)</f>
        <v>30</v>
      </c>
      <c r="O19" s="38">
        <f>SUM([1]администрация!O19+[1]ОК!O19+[1]ОУМИ!O19+[1]РОО!O19+'[1]Совет депутатов'!O19+[1]УСХ!O19+[1]ФинУ!O19+[1]КСК!O19)</f>
        <v>30</v>
      </c>
      <c r="P19" s="38">
        <f>SUM([1]администрация!P19+[1]ОК!P19+[1]ОУМИ!P19+[1]РОО!P19+'[1]Совет депутатов'!P19+[1]УСХ!P19+[1]ФинУ!P19+[1]КСК!P19)</f>
        <v>75</v>
      </c>
      <c r="Q19" s="38">
        <f>SUM([1]администрация!Q19+[1]ОК!Q19+[1]ОУМИ!Q19+[1]РОО!Q19+'[1]Совет депутатов'!Q19+[1]УСХ!Q19+[1]ФинУ!Q19+[1]КСК!Q19)</f>
        <v>100</v>
      </c>
      <c r="R19" s="38">
        <f>SUM([1]администрация!R19+[1]ОК!R19+[1]ОУМИ!R19+[1]РОО!R19+'[1]Совет депутатов'!R19+[1]УСХ!R19+[1]ФинУ!R19+[1]КСК!R19)</f>
        <v>100</v>
      </c>
      <c r="S19" s="38">
        <f>SUM([1]администрация!S19+[1]ОК!S19+[1]ОУМИ!S19+[1]РОО!S19+'[1]Совет депутатов'!S19+[1]УСХ!S19+[1]ФинУ!S19+[1]КСК!S19)</f>
        <v>100</v>
      </c>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40"/>
    </row>
    <row r="20" spans="1:73" s="41" customFormat="1" ht="296.25" customHeight="1" x14ac:dyDescent="0.2">
      <c r="A20" s="42" t="s">
        <v>52</v>
      </c>
      <c r="B20" s="31" t="s">
        <v>53</v>
      </c>
      <c r="C20" s="32">
        <v>10605</v>
      </c>
      <c r="D20" s="34" t="s">
        <v>54</v>
      </c>
      <c r="E20" s="34" t="s">
        <v>55</v>
      </c>
      <c r="F20" s="34" t="s">
        <v>56</v>
      </c>
      <c r="G20" s="36"/>
      <c r="H20" s="36"/>
      <c r="I20" s="36"/>
      <c r="J20" s="43"/>
      <c r="K20" s="43"/>
      <c r="L20" s="43"/>
      <c r="M20" s="37" t="s">
        <v>57</v>
      </c>
      <c r="N20" s="38">
        <f>SUM([1]администрация!N20+[1]ОК!N20+[1]ОУМИ!N20+[1]РОО!N20+'[1]Совет депутатов'!N20+[1]УСХ!N20+[1]ФинУ!N20+[1]КСК!N20)</f>
        <v>36687.599999999999</v>
      </c>
      <c r="O20" s="38">
        <f>SUM([1]администрация!O20+[1]ОК!O20+[1]ОУМИ!O20+[1]РОО!O20+'[1]Совет депутатов'!O20+[1]УСХ!O20+[1]ФинУ!O20+[1]КСК!O20)</f>
        <v>36621.4</v>
      </c>
      <c r="P20" s="38">
        <f>SUM([1]администрация!P20+[1]ОК!P20+[1]ОУМИ!P20+[1]РОО!P20+'[1]Совет депутатов'!P20+[1]УСХ!P20+[1]ФинУ!P20+[1]КСК!P20)</f>
        <v>209719.2</v>
      </c>
      <c r="Q20" s="38">
        <f>SUM([1]администрация!Q20+[1]ОК!Q20+[1]ОУМИ!Q20+[1]РОО!Q20+'[1]Совет депутатов'!Q20+[1]УСХ!Q20+[1]ФинУ!Q20+[1]КСК!Q20)</f>
        <v>210115.20000000001</v>
      </c>
      <c r="R20" s="38">
        <f>SUM([1]администрация!R20+[1]ОК!R20+[1]ОУМИ!R20+[1]РОО!R20+'[1]Совет депутатов'!R20+[1]УСХ!R20+[1]ФинУ!R20+[1]КСК!R20)</f>
        <v>19412.099999999999</v>
      </c>
      <c r="S20" s="38">
        <f>SUM([1]администрация!S20+[1]ОК!S20+[1]ОУМИ!S20+[1]РОО!S20+'[1]Совет депутатов'!S20+[1]УСХ!S20+[1]ФинУ!S20+[1]КСК!S20)</f>
        <v>19412.099999999999</v>
      </c>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40"/>
    </row>
    <row r="21" spans="1:73" s="41" customFormat="1" ht="191.25" x14ac:dyDescent="0.2">
      <c r="A21" s="42" t="s">
        <v>58</v>
      </c>
      <c r="B21" s="31" t="s">
        <v>59</v>
      </c>
      <c r="C21" s="32">
        <v>10607</v>
      </c>
      <c r="D21" s="34" t="s">
        <v>60</v>
      </c>
      <c r="E21" s="34" t="s">
        <v>61</v>
      </c>
      <c r="F21" s="34" t="s">
        <v>62</v>
      </c>
      <c r="G21" s="44" t="s">
        <v>63</v>
      </c>
      <c r="H21" s="44" t="s">
        <v>64</v>
      </c>
      <c r="I21" s="44" t="s">
        <v>65</v>
      </c>
      <c r="J21" s="36"/>
      <c r="K21" s="36"/>
      <c r="L21" s="36"/>
      <c r="M21" s="37" t="s">
        <v>66</v>
      </c>
      <c r="N21" s="38">
        <f>SUM([1]администрация!N21+[1]ОК!N21+[1]ОУМИ!N21+[1]РОО!N21+'[1]Совет депутатов'!N21+[1]УСХ!N21+[1]ФинУ!N21)</f>
        <v>38436.9</v>
      </c>
      <c r="O21" s="38">
        <f>SUM([1]администрация!O21+[1]ОК!O21+[1]ОУМИ!O21+[1]РОО!O21+'[1]Совет депутатов'!O21+[1]УСХ!O21+[1]ФинУ!O21)</f>
        <v>34261.199999999997</v>
      </c>
      <c r="P21" s="38">
        <f>SUM([1]администрация!P21+[1]ОК!P21+[1]ОУМИ!P21+[1]РОО!P21+'[1]Совет депутатов'!P21+[1]УСХ!P21+[1]ФинУ!P21)</f>
        <v>24671</v>
      </c>
      <c r="Q21" s="38">
        <f>SUM([1]администрация!Q21+[1]ОК!Q21+[1]ОУМИ!Q21+[1]РОО!Q21+'[1]Совет депутатов'!Q21+[1]УСХ!Q21+[1]ФинУ!Q21)</f>
        <v>17499</v>
      </c>
      <c r="R21" s="38">
        <f>SUM([1]администрация!R21+[1]ОК!R21+[1]ОУМИ!R21+[1]РОО!R21+'[1]Совет депутатов'!R21+[1]УСХ!R21+[1]ФинУ!R21)</f>
        <v>34071</v>
      </c>
      <c r="S21" s="38">
        <f>SUM([1]администрация!S21+[1]ОК!S21+[1]ОУМИ!S21+[1]РОО!S21+'[1]Совет депутатов'!S21+[1]УСХ!S21+[1]ФинУ!S21)</f>
        <v>40052.1</v>
      </c>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40"/>
    </row>
    <row r="22" spans="1:73" s="41" customFormat="1" ht="247.5" x14ac:dyDescent="0.2">
      <c r="A22" s="45" t="s">
        <v>67</v>
      </c>
      <c r="B22" s="31" t="s">
        <v>68</v>
      </c>
      <c r="C22" s="32">
        <v>10608</v>
      </c>
      <c r="D22" s="34" t="s">
        <v>69</v>
      </c>
      <c r="E22" s="46" t="s">
        <v>70</v>
      </c>
      <c r="F22" s="34" t="s">
        <v>71</v>
      </c>
      <c r="G22" s="34" t="s">
        <v>72</v>
      </c>
      <c r="H22" s="34" t="s">
        <v>73</v>
      </c>
      <c r="I22" s="34" t="s">
        <v>74</v>
      </c>
      <c r="J22" s="36"/>
      <c r="K22" s="36"/>
      <c r="L22" s="36"/>
      <c r="M22" s="37" t="s">
        <v>75</v>
      </c>
      <c r="N22" s="38">
        <f>SUM([1]администрация!N22+[1]ОК!N22+[1]ОУМИ!N22+[1]РОО!N22+'[1]Совет депутатов'!N22+[1]УСХ!N22+[1]ФинУ!N22)</f>
        <v>39375.700000000004</v>
      </c>
      <c r="O22" s="38">
        <f>SUM([1]администрация!O22+[1]ОК!O22+[1]ОУМИ!O22+[1]РОО!O22+'[1]Совет депутатов'!O22+[1]УСХ!O22+[1]ФинУ!O22)</f>
        <v>39302.9</v>
      </c>
      <c r="P22" s="38">
        <f>SUM([1]администрация!P22+[1]ОК!P22+[1]ОУМИ!P22+[1]РОО!P22+'[1]Совет депутатов'!P22+[1]УСХ!P22+[1]ФинУ!P22)</f>
        <v>19994.3</v>
      </c>
      <c r="Q22" s="38">
        <f>SUM([1]администрация!Q22+[1]ОК!Q22+[1]ОУМИ!Q22+[1]РОО!Q22+'[1]Совет депутатов'!Q22+[1]УСХ!Q22+[1]ФинУ!Q22)</f>
        <v>4104.8</v>
      </c>
      <c r="R22" s="38">
        <f>SUM([1]администрация!R22+[1]ОК!R22+[1]ОУМИ!R22+[1]РОО!R22+'[1]Совет депутатов'!R22+[1]УСХ!R22+[1]ФинУ!R22)</f>
        <v>3142</v>
      </c>
      <c r="S22" s="38">
        <f>SUM([1]администрация!S22+[1]ОК!S22+[1]ОУМИ!S22+[1]РОО!S22+'[1]Совет депутатов'!S22+[1]УСХ!S22+[1]ФинУ!S22)</f>
        <v>2151.9</v>
      </c>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40"/>
    </row>
    <row r="23" spans="1:73" s="41" customFormat="1" ht="117" customHeight="1" x14ac:dyDescent="0.2">
      <c r="A23" s="45" t="s">
        <v>76</v>
      </c>
      <c r="B23" s="31" t="s">
        <v>77</v>
      </c>
      <c r="C23" s="32">
        <v>10611</v>
      </c>
      <c r="D23" s="34" t="s">
        <v>78</v>
      </c>
      <c r="E23" s="34" t="s">
        <v>79</v>
      </c>
      <c r="F23" s="34" t="s">
        <v>80</v>
      </c>
      <c r="G23" s="47"/>
      <c r="H23" s="47"/>
      <c r="I23" s="48"/>
      <c r="J23" s="36"/>
      <c r="K23" s="36"/>
      <c r="L23" s="36"/>
      <c r="M23" s="37" t="s">
        <v>81</v>
      </c>
      <c r="N23" s="38">
        <f>SUM([1]администрация!N23+[1]ОК!N23+[1]ОУМИ!N23+[1]РОО!N23+'[1]Совет депутатов'!N23+[1]УСХ!N23+[1]ФинУ!N23)</f>
        <v>17873.900000000001</v>
      </c>
      <c r="O23" s="38">
        <f>SUM([1]администрация!O23+[1]ОК!O23+[1]ОУМИ!O23+[1]РОО!O23+'[1]Совет депутатов'!O23+[1]УСХ!O23+[1]ФинУ!O23)</f>
        <v>17873.8</v>
      </c>
      <c r="P23" s="38">
        <f>SUM([1]администрация!P23+[1]ОК!P23+[1]ОУМИ!P23+[1]РОО!P23+'[1]Совет депутатов'!P23+[1]УСХ!P23+[1]ФинУ!P23)</f>
        <v>13000</v>
      </c>
      <c r="Q23" s="38">
        <f>SUM([1]администрация!Q23+[1]ОК!Q23+[1]ОУМИ!Q23+[1]РОО!Q23+'[1]Совет депутатов'!Q23+[1]УСХ!Q23+[1]ФинУ!Q23)</f>
        <v>5000</v>
      </c>
      <c r="R23" s="38">
        <f>SUM([1]администрация!R23+[1]ОК!R23+[1]ОУМИ!R23+[1]РОО!R23+'[1]Совет депутатов'!R23+[1]УСХ!R23+[1]ФинУ!R23)</f>
        <v>1000</v>
      </c>
      <c r="S23" s="38">
        <f>SUM([1]администрация!S23+[1]ОК!S23+[1]ОУМИ!S23+[1]РОО!S23+'[1]Совет депутатов'!S23+[1]УСХ!S23+[1]ФинУ!S23)</f>
        <v>3595</v>
      </c>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40"/>
    </row>
    <row r="24" spans="1:73" ht="92.25" customHeight="1" x14ac:dyDescent="0.2">
      <c r="A24" s="20"/>
      <c r="B24" s="49" t="s">
        <v>82</v>
      </c>
      <c r="C24" s="50">
        <v>10615</v>
      </c>
      <c r="D24" s="34" t="s">
        <v>83</v>
      </c>
      <c r="E24" s="34" t="s">
        <v>84</v>
      </c>
      <c r="F24" s="34" t="s">
        <v>85</v>
      </c>
      <c r="G24" s="51" t="s">
        <v>86</v>
      </c>
      <c r="H24" s="52" t="s">
        <v>87</v>
      </c>
      <c r="I24" s="53"/>
      <c r="J24" s="53"/>
      <c r="K24" s="53"/>
      <c r="L24" s="53"/>
      <c r="M24" s="54" t="s">
        <v>88</v>
      </c>
      <c r="N24" s="38">
        <f>SUM([1]ОК!N24+[1]РОО!N24)</f>
        <v>13323.800000000001</v>
      </c>
      <c r="O24" s="38">
        <f>SUM([1]ОК!O24+[1]РОО!O24)</f>
        <v>13323.800000000001</v>
      </c>
      <c r="P24" s="38">
        <f>SUM([1]ОК!P24+[1]РОО!P24)</f>
        <v>6984.6</v>
      </c>
      <c r="Q24" s="38">
        <f>SUM([1]ОК!Q24+[1]РОО!Q24)</f>
        <v>1819.1</v>
      </c>
      <c r="R24" s="38">
        <f>SUM([1]ОК!R24+[1]РОО!R24)</f>
        <v>4415.8999999999996</v>
      </c>
      <c r="S24" s="38">
        <f>SUM([1]ОК!S24+[1]РОО!S24)</f>
        <v>4586.3</v>
      </c>
    </row>
    <row r="25" spans="1:73" s="41" customFormat="1" ht="116.25" customHeight="1" x14ac:dyDescent="0.2">
      <c r="A25" s="45" t="s">
        <v>89</v>
      </c>
      <c r="B25" s="31" t="s">
        <v>90</v>
      </c>
      <c r="C25" s="32">
        <v>10617</v>
      </c>
      <c r="D25" s="34" t="s">
        <v>91</v>
      </c>
      <c r="E25" s="34" t="s">
        <v>92</v>
      </c>
      <c r="F25" s="34" t="s">
        <v>93</v>
      </c>
      <c r="G25" s="34" t="s">
        <v>94</v>
      </c>
      <c r="H25" s="34" t="s">
        <v>95</v>
      </c>
      <c r="I25" s="34" t="s">
        <v>96</v>
      </c>
      <c r="J25" s="36"/>
      <c r="K25" s="36"/>
      <c r="L25" s="36"/>
      <c r="M25" s="37" t="s">
        <v>97</v>
      </c>
      <c r="N25" s="38">
        <f>SUM([1]администрация!N25+[1]ОК!N25+[1]ОУМИ!N25+[1]РОО!N25+'[1]Совет депутатов'!N25+[1]УСХ!N25+[1]ФинУ!N25)</f>
        <v>4935.8</v>
      </c>
      <c r="O25" s="38">
        <f>SUM([1]администрация!O25+[1]ОК!O25+[1]ОУМИ!O25+[1]РОО!O25+'[1]Совет депутатов'!O25+[1]УСХ!O25+[1]ФинУ!O25)</f>
        <v>4935.2000000000007</v>
      </c>
      <c r="P25" s="38">
        <f>SUM([1]администрация!P25+[1]ОК!P25+[1]ОУМИ!P25+[1]РОО!P25+'[1]Совет депутатов'!P25+[1]УСХ!P25+[1]ФинУ!P25)</f>
        <v>7932.7000000000007</v>
      </c>
      <c r="Q25" s="38">
        <f>SUM([1]администрация!Q25+[1]ОК!Q25+[1]ОУМИ!Q25+[1]РОО!Q25+'[1]Совет депутатов'!Q25+[1]УСХ!Q25+[1]ФинУ!Q25)</f>
        <v>6128.6</v>
      </c>
      <c r="R25" s="38">
        <f>SUM([1]администрация!R25+[1]ОК!R25+[1]ОУМИ!R25+[1]РОО!R25+'[1]Совет депутатов'!R25+[1]УСХ!R25+[1]ФинУ!R25)</f>
        <v>6128.6</v>
      </c>
      <c r="S25" s="38">
        <f>SUM([1]администрация!S25+[1]ОК!S25+[1]ОУМИ!S25+[1]РОО!S25+'[1]Совет депутатов'!S25+[1]УСХ!S25+[1]ФинУ!S25)</f>
        <v>6128.6</v>
      </c>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40"/>
    </row>
    <row r="26" spans="1:73" s="41" customFormat="1" ht="168.75" x14ac:dyDescent="0.2">
      <c r="A26" s="45" t="s">
        <v>98</v>
      </c>
      <c r="B26" s="31" t="s">
        <v>99</v>
      </c>
      <c r="C26" s="32">
        <v>10620</v>
      </c>
      <c r="D26" s="34" t="s">
        <v>100</v>
      </c>
      <c r="E26" s="34" t="s">
        <v>101</v>
      </c>
      <c r="F26" s="34" t="s">
        <v>102</v>
      </c>
      <c r="G26" s="34" t="s">
        <v>103</v>
      </c>
      <c r="H26" s="34" t="s">
        <v>104</v>
      </c>
      <c r="I26" s="34" t="s">
        <v>105</v>
      </c>
      <c r="J26" s="36"/>
      <c r="K26" s="36"/>
      <c r="L26" s="36"/>
      <c r="M26" s="37" t="s">
        <v>106</v>
      </c>
      <c r="N26" s="38">
        <f>SUM([1]администрация!N26+[1]ОК!N26+[1]ОУМИ!N26+[1]РОО!N26+'[1]Совет депутатов'!N26+[1]УСХ!N26+[1]ФинУ!N26)</f>
        <v>9848</v>
      </c>
      <c r="O26" s="38">
        <f>SUM([1]администрация!O26+[1]ОК!O26+[1]ОУМИ!O26+[1]РОО!O26+'[1]Совет депутатов'!O26+[1]УСХ!O26+[1]ФинУ!O26)</f>
        <v>9506.7999999999993</v>
      </c>
      <c r="P26" s="38">
        <f>SUM([1]администрация!P26+[1]ОК!P26+[1]ОУМИ!P26+[1]РОО!P26+'[1]Совет депутатов'!P26+[1]УСХ!P26+[1]ФинУ!P26)</f>
        <v>11433.6</v>
      </c>
      <c r="Q26" s="38">
        <f>SUM([1]администрация!Q26+[1]ОК!Q26+[1]ОУМИ!Q26+[1]РОО!Q26+'[1]Совет депутатов'!Q26+[1]УСХ!Q26+[1]ФинУ!Q26)</f>
        <v>13378.2</v>
      </c>
      <c r="R26" s="38">
        <f>SUM([1]администрация!R26+[1]ОК!R26+[1]ОУМИ!R26+[1]РОО!R26+'[1]Совет депутатов'!R26+[1]УСХ!R26+[1]ФинУ!R26)</f>
        <v>13378.2</v>
      </c>
      <c r="S26" s="38">
        <f>SUM([1]администрация!S26+[1]ОК!S26+[1]ОУМИ!S26+[1]РОО!S26+'[1]Совет депутатов'!S26+[1]УСХ!S26+[1]ФинУ!S26)</f>
        <v>13378.2</v>
      </c>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40"/>
    </row>
    <row r="27" spans="1:73" s="41" customFormat="1" ht="180" x14ac:dyDescent="0.2">
      <c r="A27" s="45" t="s">
        <v>107</v>
      </c>
      <c r="B27" s="31" t="s">
        <v>108</v>
      </c>
      <c r="C27" s="32">
        <v>10622</v>
      </c>
      <c r="D27" s="34" t="s">
        <v>109</v>
      </c>
      <c r="E27" s="34" t="s">
        <v>110</v>
      </c>
      <c r="F27" s="34" t="s">
        <v>111</v>
      </c>
      <c r="G27" s="34" t="s">
        <v>112</v>
      </c>
      <c r="H27" s="34" t="s">
        <v>113</v>
      </c>
      <c r="I27" s="34" t="s">
        <v>114</v>
      </c>
      <c r="J27" s="36"/>
      <c r="K27" s="36"/>
      <c r="L27" s="36"/>
      <c r="M27" s="37" t="s">
        <v>115</v>
      </c>
      <c r="N27" s="38">
        <f>SUM([1]администрация!N27+[1]ОК!N27+[1]ОУМИ!N27+[1]РОО!N27+'[1]Совет депутатов'!N27+[1]УСХ!N27+[1]ФинУ!N27)</f>
        <v>69078.8</v>
      </c>
      <c r="O27" s="38">
        <f>SUM([1]администрация!O27+[1]ОК!O27+[1]ОУМИ!O27+[1]РОО!O27+'[1]Совет депутатов'!O27+[1]УСХ!O27+[1]ФинУ!O27)</f>
        <v>69078.5</v>
      </c>
      <c r="P27" s="38">
        <f>SUM([1]администрация!P27+[1]ОК!P27+[1]ОУМИ!P27+[1]РОО!P27+'[1]Совет депутатов'!P27+[1]УСХ!P27+[1]ФинУ!P27)</f>
        <v>78392</v>
      </c>
      <c r="Q27" s="38">
        <f>SUM([1]администрация!Q27+[1]ОК!Q27+[1]ОУМИ!Q27+[1]РОО!Q27+'[1]Совет депутатов'!Q27+[1]УСХ!Q27+[1]ФинУ!Q27)</f>
        <v>68249.3</v>
      </c>
      <c r="R27" s="38">
        <f>SUM([1]администрация!R27+[1]ОК!R27+[1]ОУМИ!R27+[1]РОО!R27+'[1]Совет депутатов'!R27+[1]УСХ!R27+[1]ФинУ!R27)</f>
        <v>73318.600000000006</v>
      </c>
      <c r="S27" s="38">
        <f>SUM([1]администрация!S27+[1]ОК!S27+[1]ОУМИ!S27+[1]РОО!S27+'[1]Совет депутатов'!S27+[1]УСХ!S27+[1]ФинУ!S27)</f>
        <v>73223.399999999994</v>
      </c>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40"/>
    </row>
    <row r="28" spans="1:73" s="41" customFormat="1" ht="137.25" customHeight="1" x14ac:dyDescent="0.2">
      <c r="A28" s="45"/>
      <c r="B28" s="31" t="s">
        <v>116</v>
      </c>
      <c r="C28" s="32">
        <v>10623</v>
      </c>
      <c r="D28" s="34" t="s">
        <v>109</v>
      </c>
      <c r="E28" s="34" t="s">
        <v>110</v>
      </c>
      <c r="F28" s="34" t="s">
        <v>111</v>
      </c>
      <c r="G28" s="34" t="s">
        <v>112</v>
      </c>
      <c r="H28" s="34" t="s">
        <v>113</v>
      </c>
      <c r="I28" s="34" t="s">
        <v>114</v>
      </c>
      <c r="J28" s="36"/>
      <c r="K28" s="36"/>
      <c r="L28" s="36"/>
      <c r="M28" s="37" t="s">
        <v>117</v>
      </c>
      <c r="N28" s="55">
        <f>SUM([1]РОО!N28)</f>
        <v>26642.400000000001</v>
      </c>
      <c r="O28" s="55">
        <f>SUM([1]РОО!O28)</f>
        <v>26431.5</v>
      </c>
      <c r="P28" s="55">
        <f>SUM([1]РОО!P28)</f>
        <v>31568</v>
      </c>
      <c r="Q28" s="55">
        <f>SUM([1]РОО!Q28)</f>
        <v>29496</v>
      </c>
      <c r="R28" s="55">
        <f>SUM([1]РОО!R28)</f>
        <v>29509.3</v>
      </c>
      <c r="S28" s="55">
        <f>SUM([1]РОО!S28)</f>
        <v>29745.5</v>
      </c>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40"/>
    </row>
    <row r="29" spans="1:73" s="41" customFormat="1" ht="180" x14ac:dyDescent="0.2">
      <c r="A29" s="45" t="s">
        <v>118</v>
      </c>
      <c r="B29" s="31" t="s">
        <v>119</v>
      </c>
      <c r="C29" s="32">
        <v>10624</v>
      </c>
      <c r="D29" s="34" t="s">
        <v>120</v>
      </c>
      <c r="E29" s="34" t="s">
        <v>110</v>
      </c>
      <c r="F29" s="34" t="s">
        <v>111</v>
      </c>
      <c r="G29" s="34" t="s">
        <v>112</v>
      </c>
      <c r="H29" s="34" t="s">
        <v>113</v>
      </c>
      <c r="I29" s="56" t="s">
        <v>114</v>
      </c>
      <c r="J29" s="36"/>
      <c r="K29" s="36"/>
      <c r="L29" s="36"/>
      <c r="M29" s="37" t="s">
        <v>117</v>
      </c>
      <c r="N29" s="38">
        <f>SUM([1]администрация!N28+[1]ОК!N28+[1]ОУМИ!N28+[1]РОО!N29+'[1]Совет депутатов'!N28+[1]УСХ!N28+[1]ФинУ!N28)</f>
        <v>48718</v>
      </c>
      <c r="O29" s="38">
        <f>SUM([1]администрация!O28+[1]ОК!O28+[1]ОУМИ!O28+[1]РОО!O29+'[1]Совет депутатов'!O28+[1]УСХ!O28+[1]ФинУ!O28)</f>
        <v>48682.1</v>
      </c>
      <c r="P29" s="38">
        <f>SUM([1]администрация!P28+[1]ОК!P28+[1]ОУМИ!P28+[1]РОО!P29+'[1]Совет депутатов'!P28+[1]УСХ!P28+[1]ФинУ!P28)</f>
        <v>54471.5</v>
      </c>
      <c r="Q29" s="38">
        <f>SUM([1]администрация!Q28+[1]ОК!Q28+[1]ОУМИ!Q28+[1]РОО!Q29+'[1]Совет депутатов'!Q28+[1]УСХ!Q28+[1]ФинУ!Q28)</f>
        <v>44518.2</v>
      </c>
      <c r="R29" s="38">
        <f>SUM([1]администрация!R28+[1]ОК!R28+[1]ОУМИ!R28+[1]РОО!R29+'[1]Совет депутатов'!R28+[1]УСХ!R28+[1]ФинУ!R28)</f>
        <v>51874</v>
      </c>
      <c r="S29" s="38">
        <f>SUM([1]администрация!S28+[1]ОК!S28+[1]ОУМИ!S28+[1]РОО!S29+'[1]Совет депутатов'!S28+[1]УСХ!S28+[1]ФинУ!S28)</f>
        <v>52195.6</v>
      </c>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40"/>
    </row>
    <row r="30" spans="1:73" s="41" customFormat="1" ht="180" x14ac:dyDescent="0.2">
      <c r="A30" s="45" t="s">
        <v>121</v>
      </c>
      <c r="B30" s="31" t="s">
        <v>122</v>
      </c>
      <c r="C30" s="32">
        <v>10625</v>
      </c>
      <c r="D30" s="34" t="s">
        <v>123</v>
      </c>
      <c r="E30" s="34" t="s">
        <v>110</v>
      </c>
      <c r="F30" s="34" t="s">
        <v>111</v>
      </c>
      <c r="G30" s="34" t="s">
        <v>112</v>
      </c>
      <c r="H30" s="34" t="s">
        <v>113</v>
      </c>
      <c r="I30" s="34" t="s">
        <v>114</v>
      </c>
      <c r="J30" s="57"/>
      <c r="K30" s="43"/>
      <c r="L30" s="43"/>
      <c r="M30" s="37" t="s">
        <v>124</v>
      </c>
      <c r="N30" s="38">
        <f>SUM([1]администрация!N29+[1]ОК!N29+[1]ОУМИ!N29+[1]РОО!N30+'[1]Совет депутатов'!N29+[1]УСХ!N29+[1]ФинУ!N29)</f>
        <v>37739.399999999994</v>
      </c>
      <c r="O30" s="38">
        <f>SUM([1]администрация!O29+[1]ОК!O29+[1]ОУМИ!O29+[1]РОО!O30+'[1]Совет депутатов'!O29+[1]УСХ!O29+[1]ФинУ!O29)</f>
        <v>37739.399999999994</v>
      </c>
      <c r="P30" s="38">
        <f>SUM([1]администрация!P29+[1]ОК!P29+[1]ОУМИ!P29+[1]РОО!P30+'[1]Совет депутатов'!P29+[1]УСХ!P29+[1]ФинУ!P29)</f>
        <v>32821.599999999999</v>
      </c>
      <c r="Q30" s="38">
        <f>SUM([1]администрация!Q29+[1]ОК!Q29+[1]ОУМИ!Q29+[1]РОО!Q30+'[1]Совет депутатов'!Q29+[1]УСХ!Q29+[1]ФинУ!Q29)</f>
        <v>33008.5</v>
      </c>
      <c r="R30" s="38">
        <f>SUM([1]администрация!R29+[1]ОК!R29+[1]ОУМИ!R29+[1]РОО!R30+'[1]Совет депутатов'!R29+[1]УСХ!R29+[1]ФинУ!R29)</f>
        <v>33008.5</v>
      </c>
      <c r="S30" s="38">
        <f>SUM([1]администрация!S29+[1]ОК!S29+[1]ОУМИ!S29+[1]РОО!S30+'[1]Совет депутатов'!S29+[1]УСХ!S29+[1]ФинУ!S29)</f>
        <v>33008.5</v>
      </c>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40"/>
    </row>
    <row r="31" spans="1:73" s="41" customFormat="1" ht="56.25" x14ac:dyDescent="0.2">
      <c r="A31" s="45" t="s">
        <v>125</v>
      </c>
      <c r="B31" s="31" t="s">
        <v>126</v>
      </c>
      <c r="C31" s="32">
        <v>10626</v>
      </c>
      <c r="D31" s="58" t="s">
        <v>127</v>
      </c>
      <c r="E31" s="58" t="s">
        <v>128</v>
      </c>
      <c r="F31" s="58" t="s">
        <v>129</v>
      </c>
      <c r="G31" s="59"/>
      <c r="H31" s="59"/>
      <c r="I31" s="59"/>
      <c r="J31" s="58" t="s">
        <v>130</v>
      </c>
      <c r="K31" s="58" t="s">
        <v>128</v>
      </c>
      <c r="L31" s="58" t="s">
        <v>131</v>
      </c>
      <c r="M31" s="37" t="s">
        <v>132</v>
      </c>
      <c r="N31" s="38">
        <f>SUM([1]администрация!N30+[1]ОК!N30+[1]ОУМИ!N30+[1]РОО!N31+'[1]Совет депутатов'!N30+[1]УСХ!N30+[1]ФинУ!N30)</f>
        <v>1744</v>
      </c>
      <c r="O31" s="38">
        <f>SUM([1]администрация!O30+[1]ОК!O30+[1]ОУМИ!O30+[1]РОО!O31+'[1]Совет депутатов'!O30+[1]УСХ!O30+[1]ФинУ!O30)</f>
        <v>1744</v>
      </c>
      <c r="P31" s="38">
        <f>SUM([1]администрация!P30+[1]ОК!P30+[1]ОУМИ!P30+[1]РОО!P31+'[1]Совет депутатов'!P30+[1]УСХ!P30+[1]ФинУ!P30)</f>
        <v>2195.5</v>
      </c>
      <c r="Q31" s="38">
        <f>SUM([1]администрация!Q30+[1]ОК!Q30+[1]ОУМИ!Q30+[1]РОО!Q31+'[1]Совет депутатов'!Q30+[1]УСХ!Q30+[1]ФинУ!Q30)</f>
        <v>2149.4</v>
      </c>
      <c r="R31" s="38">
        <f>SUM([1]администрация!R30+[1]ОК!R30+[1]ОУМИ!R30+[1]РОО!R31+'[1]Совет депутатов'!R30+[1]УСХ!R30+[1]ФинУ!R30)</f>
        <v>2149.4</v>
      </c>
      <c r="S31" s="38">
        <f>SUM([1]администрация!S30+[1]ОК!S30+[1]ОУМИ!S30+[1]РОО!S31+'[1]Совет депутатов'!S30+[1]УСХ!S30+[1]ФинУ!S30)</f>
        <v>2149.4</v>
      </c>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40"/>
    </row>
    <row r="32" spans="1:73" s="41" customFormat="1" ht="204" x14ac:dyDescent="0.2">
      <c r="A32" s="45" t="s">
        <v>133</v>
      </c>
      <c r="B32" s="31" t="s">
        <v>134</v>
      </c>
      <c r="C32" s="32">
        <v>10627</v>
      </c>
      <c r="D32" s="34" t="s">
        <v>120</v>
      </c>
      <c r="E32" s="34" t="s">
        <v>110</v>
      </c>
      <c r="F32" s="34" t="s">
        <v>135</v>
      </c>
      <c r="G32" s="34" t="s">
        <v>112</v>
      </c>
      <c r="H32" s="34" t="s">
        <v>113</v>
      </c>
      <c r="I32" s="34" t="s">
        <v>114</v>
      </c>
      <c r="J32" s="36"/>
      <c r="K32" s="36"/>
      <c r="L32" s="36"/>
      <c r="M32" s="37" t="s">
        <v>132</v>
      </c>
      <c r="N32" s="38">
        <f>SUM([1]администрация!N31+[1]ОК!N31+[1]ОУМИ!N31+[1]РОО!N32+'[1]Совет депутатов'!N31+[1]УСХ!N31+[1]ФинУ!N31)</f>
        <v>23363.7</v>
      </c>
      <c r="O32" s="38">
        <f>SUM([1]администрация!O31+[1]ОК!O31+[1]ОУМИ!O31+[1]РОО!O32+'[1]Совет депутатов'!O31+[1]УСХ!O31+[1]ФинУ!O31)</f>
        <v>22817.8</v>
      </c>
      <c r="P32" s="38">
        <f>SUM([1]администрация!P31+[1]ОК!P31+[1]ОУМИ!P31+[1]РОО!P32+'[1]Совет депутатов'!P31+[1]УСХ!P31+[1]ФинУ!P31)</f>
        <v>18887.2</v>
      </c>
      <c r="Q32" s="38">
        <f>SUM([1]администрация!Q31+[1]ОК!Q31+[1]ОУМИ!Q31+[1]РОО!Q32+'[1]Совет депутатов'!Q31+[1]УСХ!Q31+[1]ФинУ!Q31)</f>
        <v>19014</v>
      </c>
      <c r="R32" s="38">
        <f>SUM([1]администрация!R31+[1]ОК!R31+[1]ОУМИ!R31+[1]РОО!R32+'[1]Совет депутатов'!R31+[1]УСХ!R31+[1]ФинУ!R31)</f>
        <v>19043.400000000001</v>
      </c>
      <c r="S32" s="38">
        <f>SUM([1]администрация!S31+[1]ОК!S31+[1]ОУМИ!S31+[1]РОО!S32+'[1]Совет депутатов'!S31+[1]УСХ!S31+[1]ФинУ!S31)</f>
        <v>19059.400000000001</v>
      </c>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40"/>
    </row>
    <row r="33" spans="1:73" s="41" customFormat="1" ht="180" x14ac:dyDescent="0.2">
      <c r="A33" s="45" t="s">
        <v>136</v>
      </c>
      <c r="B33" s="31" t="s">
        <v>137</v>
      </c>
      <c r="C33" s="32">
        <v>10630</v>
      </c>
      <c r="D33" s="34" t="s">
        <v>138</v>
      </c>
      <c r="E33" s="34" t="s">
        <v>139</v>
      </c>
      <c r="F33" s="34" t="s">
        <v>140</v>
      </c>
      <c r="G33" s="34" t="s">
        <v>141</v>
      </c>
      <c r="H33" s="34" t="s">
        <v>104</v>
      </c>
      <c r="I33" s="34" t="s">
        <v>142</v>
      </c>
      <c r="J33" s="43" t="s">
        <v>143</v>
      </c>
      <c r="K33" s="43" t="s">
        <v>43</v>
      </c>
      <c r="L33" s="43" t="s">
        <v>144</v>
      </c>
      <c r="M33" s="37" t="s">
        <v>145</v>
      </c>
      <c r="N33" s="38">
        <f>SUM([1]администрация!N32+[1]ОК!N32+[1]ОУМИ!N32+[1]РОО!N33+'[1]Совет депутатов'!N32+[1]УСХ!N32+[1]ФинУ!N32)</f>
        <v>24367.9</v>
      </c>
      <c r="O33" s="38">
        <f>SUM([1]администрация!O32+[1]ОК!O32+[1]ОУМИ!O32+[1]РОО!O33+'[1]Совет депутатов'!O32+[1]УСХ!O32+[1]ФинУ!O32)</f>
        <v>24367.8</v>
      </c>
      <c r="P33" s="38">
        <f>SUM([1]администрация!P32+[1]ОК!P32+[1]ОУМИ!P32+[1]РОО!P33+'[1]Совет депутатов'!P32+[1]УСХ!P32+[1]ФинУ!P32)</f>
        <v>24076.6</v>
      </c>
      <c r="Q33" s="38">
        <f>SUM([1]администрация!Q32+[1]ОК!Q32+[1]ОУМИ!Q32+[1]РОО!Q33+'[1]Совет депутатов'!Q32+[1]УСХ!Q32+[1]ФинУ!Q32)</f>
        <v>23115</v>
      </c>
      <c r="R33" s="38">
        <f>SUM([1]администрация!R32+[1]ОК!R32+[1]ОУМИ!R32+[1]РОО!R33+'[1]Совет депутатов'!R32+[1]УСХ!R32+[1]ФинУ!R32)</f>
        <v>23116.1</v>
      </c>
      <c r="S33" s="38">
        <f>SUM([1]администрация!S32+[1]ОК!S32+[1]ОУМИ!S32+[1]РОО!S33+'[1]Совет депутатов'!S32+[1]УСХ!S32+[1]ФинУ!S32)</f>
        <v>23117.1</v>
      </c>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40"/>
    </row>
    <row r="34" spans="1:73" s="41" customFormat="1" ht="90" x14ac:dyDescent="0.2">
      <c r="A34" s="45" t="s">
        <v>146</v>
      </c>
      <c r="B34" s="31" t="s">
        <v>147</v>
      </c>
      <c r="C34" s="32">
        <v>10631</v>
      </c>
      <c r="D34" s="34" t="s">
        <v>148</v>
      </c>
      <c r="E34" s="34" t="s">
        <v>149</v>
      </c>
      <c r="F34" s="34" t="s">
        <v>150</v>
      </c>
      <c r="G34" s="34"/>
      <c r="H34" s="34"/>
      <c r="I34" s="34"/>
      <c r="J34" s="43" t="s">
        <v>151</v>
      </c>
      <c r="K34" s="43" t="s">
        <v>43</v>
      </c>
      <c r="L34" s="43" t="s">
        <v>152</v>
      </c>
      <c r="M34" s="37" t="s">
        <v>153</v>
      </c>
      <c r="N34" s="38">
        <f>SUM([1]администрация!N33+[1]ОК!N33+[1]ОУМИ!N33+[1]РОО!N34+'[1]Совет депутатов'!N33+[1]УСХ!N33+[1]ФинУ!N33)</f>
        <v>93594.7</v>
      </c>
      <c r="O34" s="38">
        <f>SUM([1]администрация!O33+[1]ОК!O33+[1]ОУМИ!O33+[1]РОО!O34+'[1]Совет депутатов'!O33+[1]УСХ!O33+[1]ФинУ!O33)</f>
        <v>93087.3</v>
      </c>
      <c r="P34" s="38">
        <f>SUM([1]администрация!P33+[1]ОК!P33+[1]ОУМИ!P33+[1]РОО!P34+'[1]Совет депутатов'!P33+[1]УСХ!P33+[1]ФинУ!P33)</f>
        <v>85795.4</v>
      </c>
      <c r="Q34" s="38">
        <f>SUM([1]администрация!Q33+[1]ОК!Q33+[1]ОУМИ!Q33+[1]РОО!Q34+'[1]Совет депутатов'!Q33+[1]УСХ!Q33+[1]ФинУ!Q33)</f>
        <v>77713</v>
      </c>
      <c r="R34" s="38">
        <f>SUM([1]администрация!R33+[1]ОК!R33+[1]ОУМИ!R33+[1]РОО!R34+'[1]Совет депутатов'!R33+[1]УСХ!R33+[1]ФинУ!R33)</f>
        <v>77713</v>
      </c>
      <c r="S34" s="38">
        <f>SUM([1]администрация!S33+[1]ОК!S33+[1]ОУМИ!S33+[1]РОО!S34+'[1]Совет депутатов'!S33+[1]УСХ!S33+[1]ФинУ!S33)</f>
        <v>77713</v>
      </c>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40"/>
    </row>
    <row r="35" spans="1:73" s="41" customFormat="1" ht="56.25" x14ac:dyDescent="0.2">
      <c r="A35" s="45"/>
      <c r="B35" s="31" t="s">
        <v>154</v>
      </c>
      <c r="C35" s="60" t="s">
        <v>155</v>
      </c>
      <c r="D35" s="58" t="s">
        <v>127</v>
      </c>
      <c r="E35" s="58" t="s">
        <v>128</v>
      </c>
      <c r="F35" s="58" t="s">
        <v>129</v>
      </c>
      <c r="G35" s="36"/>
      <c r="H35" s="36"/>
      <c r="I35" s="36"/>
      <c r="J35" s="36"/>
      <c r="K35" s="36"/>
      <c r="L35" s="36"/>
      <c r="M35" s="37" t="s">
        <v>156</v>
      </c>
      <c r="N35" s="38">
        <f>SUM([1]администрация!N34+[1]ОК!N34+[1]ОУМИ!N34+[1]РОО!N35+'[1]Совет депутатов'!N34+[1]УСХ!N34+[1]ФинУ!N34)</f>
        <v>605.6</v>
      </c>
      <c r="O35" s="38">
        <f>SUM([1]администрация!O34+[1]ОК!O34+[1]ОУМИ!O34+[1]РОО!O35+'[1]Совет депутатов'!O34+[1]УСХ!O34+[1]ФинУ!O34)</f>
        <v>605.6</v>
      </c>
      <c r="P35" s="38">
        <f>SUM([1]администрация!P34+[1]ОК!P34+[1]ОУМИ!P34+[1]РОО!P35+'[1]Совет депутатов'!P34+[1]УСХ!P34+[1]ФинУ!P34)</f>
        <v>778</v>
      </c>
      <c r="Q35" s="38">
        <f>SUM([1]администрация!Q34+[1]ОК!Q34+[1]ОУМИ!Q34+[1]РОО!Q35+'[1]Совет депутатов'!Q34+[1]УСХ!Q34+[1]ФинУ!Q34)</f>
        <v>968</v>
      </c>
      <c r="R35" s="38">
        <f>SUM([1]администрация!R34+[1]ОК!R34+[1]ОУМИ!R34+[1]РОО!R35+'[1]Совет депутатов'!R34+[1]УСХ!R34+[1]ФинУ!R34)</f>
        <v>968</v>
      </c>
      <c r="S35" s="38">
        <f>SUM([1]администрация!S34+[1]ОК!S34+[1]ОУМИ!S34+[1]РОО!S35+'[1]Совет депутатов'!S34+[1]УСХ!S34+[1]ФинУ!S34)</f>
        <v>968</v>
      </c>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40"/>
    </row>
    <row r="36" spans="1:73" s="41" customFormat="1" ht="168.75" x14ac:dyDescent="0.2">
      <c r="A36" s="45" t="s">
        <v>157</v>
      </c>
      <c r="B36" s="31" t="s">
        <v>158</v>
      </c>
      <c r="C36" s="32">
        <v>10634</v>
      </c>
      <c r="D36" s="34" t="s">
        <v>159</v>
      </c>
      <c r="E36" s="34" t="s">
        <v>160</v>
      </c>
      <c r="F36" s="34" t="s">
        <v>161</v>
      </c>
      <c r="G36" s="34" t="s">
        <v>162</v>
      </c>
      <c r="H36" s="34" t="s">
        <v>163</v>
      </c>
      <c r="I36" s="34" t="s">
        <v>164</v>
      </c>
      <c r="J36" s="36"/>
      <c r="K36" s="36"/>
      <c r="L36" s="36"/>
      <c r="M36" s="37" t="s">
        <v>165</v>
      </c>
      <c r="N36" s="38">
        <f>SUM([1]администрация!N35+[1]ОК!N35+[1]ОУМИ!N35+[1]РОО!N36+'[1]Совет депутатов'!N35+[1]УСХ!N35+[1]ФинУ!N35)</f>
        <v>69579.8</v>
      </c>
      <c r="O36" s="38">
        <f>SUM([1]администрация!O35+[1]ОК!O35+[1]ОУМИ!O35+[1]РОО!O36+'[1]Совет депутатов'!O35+[1]УСХ!O35+[1]ФинУ!O35)</f>
        <v>69412.800000000003</v>
      </c>
      <c r="P36" s="38">
        <f>SUM([1]администрация!P35+[1]ОК!P35+[1]ОУМИ!P35+[1]РОО!P36+'[1]Совет депутатов'!P35+[1]УСХ!P35+[1]ФинУ!P35)</f>
        <v>80617.899999999994</v>
      </c>
      <c r="Q36" s="38">
        <f>SUM([1]администрация!Q35+[1]ОК!Q35+[1]ОУМИ!Q35+[1]РОО!Q36+'[1]Совет депутатов'!Q35+[1]УСХ!Q35+[1]ФинУ!Q35)</f>
        <v>69949.600000000006</v>
      </c>
      <c r="R36" s="38">
        <f>SUM([1]администрация!R35+[1]ОК!R35+[1]ОУМИ!R35+[1]РОО!R36+'[1]Совет депутатов'!R35+[1]УСХ!R35+[1]ФинУ!R35)</f>
        <v>69949.600000000006</v>
      </c>
      <c r="S36" s="38">
        <f>SUM([1]администрация!S35+[1]ОК!S35+[1]ОУМИ!S35+[1]РОО!S36+'[1]Совет депутатов'!S35+[1]УСХ!S35+[1]ФинУ!S35)</f>
        <v>69949.600000000006</v>
      </c>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40"/>
    </row>
    <row r="37" spans="1:73" s="41" customFormat="1" ht="146.25" x14ac:dyDescent="0.2">
      <c r="A37" s="45" t="s">
        <v>166</v>
      </c>
      <c r="B37" s="31" t="s">
        <v>167</v>
      </c>
      <c r="C37" s="32">
        <v>10635</v>
      </c>
      <c r="D37" s="34" t="s">
        <v>168</v>
      </c>
      <c r="E37" s="34" t="s">
        <v>169</v>
      </c>
      <c r="F37" s="34" t="s">
        <v>170</v>
      </c>
      <c r="G37" s="34" t="s">
        <v>162</v>
      </c>
      <c r="H37" s="34" t="s">
        <v>163</v>
      </c>
      <c r="I37" s="34" t="s">
        <v>164</v>
      </c>
      <c r="J37" s="36"/>
      <c r="K37" s="36"/>
      <c r="L37" s="36"/>
      <c r="M37" s="37" t="s">
        <v>171</v>
      </c>
      <c r="N37" s="38">
        <f>SUM([1]администрация!N36+[1]ОК!N36+[1]ОУМИ!N36+[1]РОО!N37+'[1]Совет депутатов'!N36+[1]УСХ!N36+[1]ФинУ!N36)</f>
        <v>468.4</v>
      </c>
      <c r="O37" s="38">
        <f>SUM([1]администрация!O36+[1]ОК!O36+[1]ОУМИ!O36+[1]РОО!O37+'[1]Совет депутатов'!O36+[1]УСХ!O36+[1]ФинУ!O36)</f>
        <v>466</v>
      </c>
      <c r="P37" s="38">
        <f>SUM([1]администрация!P36+[1]ОК!P36+[1]ОУМИ!P36+[1]РОО!P37+'[1]Совет депутатов'!P36+[1]УСХ!P36+[1]ФинУ!P36)</f>
        <v>543.20000000000005</v>
      </c>
      <c r="Q37" s="38">
        <f>SUM([1]администрация!Q36+[1]ОК!Q36+[1]ОУМИ!Q36+[1]РОО!Q37+'[1]Совет депутатов'!Q36+[1]УСХ!Q36+[1]ФинУ!Q36)</f>
        <v>407</v>
      </c>
      <c r="R37" s="38">
        <f>SUM([1]администрация!R36+[1]ОК!R36+[1]ОУМИ!R36+[1]РОО!R37+'[1]Совет депутатов'!R36+[1]УСХ!R36+[1]ФинУ!R36)</f>
        <v>407</v>
      </c>
      <c r="S37" s="38">
        <f>SUM([1]администрация!S36+[1]ОК!S36+[1]ОУМИ!S36+[1]РОО!S37+'[1]Совет депутатов'!S36+[1]УСХ!S36+[1]ФинУ!S36)</f>
        <v>407</v>
      </c>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40"/>
    </row>
    <row r="38" spans="1:73" s="41" customFormat="1" ht="56.25" x14ac:dyDescent="0.2">
      <c r="A38" s="45" t="s">
        <v>172</v>
      </c>
      <c r="B38" s="31" t="s">
        <v>173</v>
      </c>
      <c r="C38" s="32">
        <v>10636</v>
      </c>
      <c r="D38" s="58" t="s">
        <v>127</v>
      </c>
      <c r="E38" s="58" t="s">
        <v>128</v>
      </c>
      <c r="F38" s="58" t="s">
        <v>129</v>
      </c>
      <c r="G38" s="36"/>
      <c r="H38" s="36"/>
      <c r="I38" s="36"/>
      <c r="J38" s="36"/>
      <c r="K38" s="36"/>
      <c r="L38" s="36"/>
      <c r="M38" s="37" t="s">
        <v>174</v>
      </c>
      <c r="N38" s="38">
        <f>SUM([1]администрация!N37+[1]ОК!N37+[1]ОУМИ!N37+[1]РОО!N38+'[1]Совет депутатов'!N37+[1]УСХ!N37+[1]ФинУ!N37)</f>
        <v>1250</v>
      </c>
      <c r="O38" s="38">
        <f>SUM([1]администрация!O37+[1]ОК!O37+[1]ОУМИ!O37+[1]РОО!O38+'[1]Совет депутатов'!O37+[1]УСХ!O37+[1]ФинУ!O37)</f>
        <v>1250</v>
      </c>
      <c r="P38" s="38">
        <f>SUM([1]администрация!P37+[1]ОК!P37+[1]ОУМИ!P37+[1]РОО!P38+'[1]Совет депутатов'!P37+[1]УСХ!P37+[1]ФинУ!P37)</f>
        <v>0</v>
      </c>
      <c r="Q38" s="38">
        <f>SUM([1]администрация!Q37+[1]ОК!Q37+[1]ОУМИ!Q37+[1]РОО!Q38+'[1]Совет депутатов'!Q37+[1]УСХ!Q37+[1]ФинУ!Q37)</f>
        <v>0</v>
      </c>
      <c r="R38" s="38">
        <f>SUM([1]администрация!R37+[1]ОК!R37+[1]ОУМИ!R37+[1]РОО!R38+'[1]Совет депутатов'!R37+[1]УСХ!R37+[1]ФинУ!R37)</f>
        <v>0</v>
      </c>
      <c r="S38" s="38">
        <f>SUM([1]администрация!S37+[1]ОК!S37+[1]ОУМИ!S37+[1]РОО!S38+'[1]Совет депутатов'!S37+[1]УСХ!S37+[1]ФинУ!S37)</f>
        <v>0</v>
      </c>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40"/>
    </row>
    <row r="39" spans="1:73" s="41" customFormat="1" ht="95.25" customHeight="1" x14ac:dyDescent="0.2">
      <c r="A39" s="45" t="s">
        <v>175</v>
      </c>
      <c r="B39" s="31" t="s">
        <v>176</v>
      </c>
      <c r="C39" s="32">
        <v>10638</v>
      </c>
      <c r="D39" s="34" t="s">
        <v>177</v>
      </c>
      <c r="E39" s="34" t="s">
        <v>178</v>
      </c>
      <c r="F39" s="34" t="s">
        <v>179</v>
      </c>
      <c r="G39" s="34" t="s">
        <v>180</v>
      </c>
      <c r="H39" s="34" t="s">
        <v>181</v>
      </c>
      <c r="I39" s="34" t="s">
        <v>182</v>
      </c>
      <c r="J39" s="36"/>
      <c r="K39" s="36"/>
      <c r="L39" s="36"/>
      <c r="M39" s="37" t="s">
        <v>183</v>
      </c>
      <c r="N39" s="38">
        <f>SUM([1]администрация!N38+[1]ОК!N38+[1]ОУМИ!N38+[1]РОО!N39+'[1]Совет депутатов'!N38+[1]УСХ!N38+[1]ФинУ!N38)</f>
        <v>2285.1</v>
      </c>
      <c r="O39" s="38">
        <f>SUM([1]администрация!O38+[1]ОК!O38+[1]ОУМИ!O38+[1]РОО!O39+'[1]Совет депутатов'!O38+[1]УСХ!O38+[1]ФинУ!O38)</f>
        <v>2285</v>
      </c>
      <c r="P39" s="38">
        <f>SUM([1]администрация!P38+[1]ОК!P38+[1]ОУМИ!P38+[1]РОО!P39+'[1]Совет депутатов'!P38+[1]УСХ!P38+[1]ФинУ!P38)</f>
        <v>1420.2</v>
      </c>
      <c r="Q39" s="38">
        <f>SUM([1]администрация!Q38+[1]ОК!Q38+[1]ОУМИ!Q38+[1]РОО!Q39+'[1]Совет депутатов'!Q38+[1]УСХ!Q38+[1]ФинУ!Q38)</f>
        <v>489.6</v>
      </c>
      <c r="R39" s="38">
        <f>SUM([1]администрация!R38+[1]ОК!R38+[1]ОУМИ!R38+[1]РОО!R39+'[1]Совет депутатов'!R38+[1]УСХ!R38+[1]ФинУ!R38)</f>
        <v>489.6</v>
      </c>
      <c r="S39" s="38">
        <f>SUM([1]администрация!S38+[1]ОК!S38+[1]ОУМИ!S38+[1]РОО!S39+'[1]Совет депутатов'!S38+[1]УСХ!S38+[1]ФинУ!S38)</f>
        <v>489.6</v>
      </c>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40"/>
    </row>
    <row r="40" spans="1:73" s="41" customFormat="1" ht="56.25" x14ac:dyDescent="0.2">
      <c r="A40" s="45" t="s">
        <v>184</v>
      </c>
      <c r="B40" s="31" t="s">
        <v>185</v>
      </c>
      <c r="C40" s="32">
        <v>10639</v>
      </c>
      <c r="D40" s="58" t="s">
        <v>127</v>
      </c>
      <c r="E40" s="58" t="s">
        <v>128</v>
      </c>
      <c r="F40" s="58" t="s">
        <v>129</v>
      </c>
      <c r="G40" s="59"/>
      <c r="H40" s="59"/>
      <c r="I40" s="59"/>
      <c r="J40" s="58"/>
      <c r="K40" s="58"/>
      <c r="L40" s="58"/>
      <c r="M40" s="37" t="s">
        <v>186</v>
      </c>
      <c r="N40" s="38">
        <f>SUM([1]администрация!N39+[1]ОК!N39+[1]ОУМИ!N39+[1]РОО!N40+'[1]Совет депутатов'!N39+[1]УСХ!N39+[1]ФинУ!N39)</f>
        <v>10935.5</v>
      </c>
      <c r="O40" s="38">
        <f>SUM([1]администрация!O39+[1]ОК!O39+[1]ОУМИ!O39+[1]РОО!O40+'[1]Совет депутатов'!O39+[1]УСХ!O39+[1]ФинУ!O39)</f>
        <v>8416.4</v>
      </c>
      <c r="P40" s="38">
        <f>SUM([1]администрация!P39+[1]ОК!P39+[1]ОУМИ!P39+[1]РОО!P40+'[1]Совет депутатов'!P39+[1]УСХ!P39+[1]ФинУ!P39)</f>
        <v>29765.5</v>
      </c>
      <c r="Q40" s="38">
        <f>SUM([1]администрация!Q39+[1]ОК!Q39+[1]ОУМИ!Q39+[1]РОО!Q40+'[1]Совет депутатов'!Q39+[1]УСХ!Q39+[1]ФинУ!Q39)</f>
        <v>30</v>
      </c>
      <c r="R40" s="38">
        <f>SUM([1]администрация!R39+[1]ОК!R39+[1]ОУМИ!R39+[1]РОО!R40+'[1]Совет депутатов'!R39+[1]УСХ!R39+[1]ФинУ!R39)</f>
        <v>0</v>
      </c>
      <c r="S40" s="38">
        <f>SUM([1]администрация!S39+[1]ОК!S39+[1]ОУМИ!S39+[1]РОО!S40+'[1]Совет депутатов'!S39+[1]УСХ!S39+[1]ФинУ!S39)</f>
        <v>0</v>
      </c>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40"/>
    </row>
    <row r="41" spans="1:73" s="41" customFormat="1" ht="168.75" x14ac:dyDescent="0.2">
      <c r="A41" s="45" t="s">
        <v>187</v>
      </c>
      <c r="B41" s="31" t="s">
        <v>188</v>
      </c>
      <c r="C41" s="32">
        <v>10641</v>
      </c>
      <c r="D41" s="44" t="s">
        <v>189</v>
      </c>
      <c r="E41" s="44" t="s">
        <v>190</v>
      </c>
      <c r="F41" s="44" t="s">
        <v>191</v>
      </c>
      <c r="G41" s="44" t="s">
        <v>192</v>
      </c>
      <c r="H41" s="44" t="s">
        <v>128</v>
      </c>
      <c r="I41" s="44" t="s">
        <v>193</v>
      </c>
      <c r="J41" s="36"/>
      <c r="K41" s="36"/>
      <c r="L41" s="36"/>
      <c r="M41" s="37" t="s">
        <v>194</v>
      </c>
      <c r="N41" s="38">
        <f>SUM([1]администрация!N40+[1]ОК!N40+[1]ОУМИ!N40+[1]РОО!N41+'[1]Совет депутатов'!N40+[1]УСХ!N40+[1]ФинУ!N40)</f>
        <v>43753.1</v>
      </c>
      <c r="O41" s="38">
        <f>SUM([1]администрация!O40+[1]ОК!O40+[1]ОУМИ!O40+[1]РОО!O41+'[1]Совет депутатов'!O40+[1]УСХ!O40+[1]ФинУ!O40)</f>
        <v>43221.7</v>
      </c>
      <c r="P41" s="38">
        <f>SUM([1]администрация!P40+[1]ОК!P40+[1]ОУМИ!P40+[1]РОО!P41+'[1]Совет депутатов'!P40+[1]УСХ!P40+[1]ФинУ!P40)</f>
        <v>56895.1</v>
      </c>
      <c r="Q41" s="38">
        <f>SUM([1]администрация!Q40+[1]ОК!Q40+[1]ОУМИ!Q40+[1]РОО!Q41+'[1]Совет депутатов'!Q40+[1]УСХ!Q40+[1]ФинУ!Q40)</f>
        <v>26025.200000000001</v>
      </c>
      <c r="R41" s="38">
        <f>SUM([1]администрация!R40+[1]ОК!R40+[1]ОУМИ!R40+[1]РОО!R41+'[1]Совет депутатов'!R40+[1]УСХ!R40+[1]ФинУ!R40)</f>
        <v>22617.599999999999</v>
      </c>
      <c r="S41" s="38">
        <f>SUM([1]администрация!S40+[1]ОК!S40+[1]ОУМИ!S40+[1]РОО!S41+'[1]Совет депутатов'!S40+[1]УСХ!S40+[1]ФинУ!S40)</f>
        <v>22617.599999999999</v>
      </c>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40"/>
    </row>
    <row r="42" spans="1:73" s="41" customFormat="1" ht="83.25" customHeight="1" x14ac:dyDescent="0.2">
      <c r="A42" s="45"/>
      <c r="B42" s="31" t="s">
        <v>195</v>
      </c>
      <c r="C42" s="32">
        <v>10642</v>
      </c>
      <c r="D42" s="44" t="s">
        <v>189</v>
      </c>
      <c r="E42" s="44" t="s">
        <v>190</v>
      </c>
      <c r="F42" s="44" t="s">
        <v>191</v>
      </c>
      <c r="G42" s="44"/>
      <c r="H42" s="44"/>
      <c r="I42" s="44"/>
      <c r="J42" s="36"/>
      <c r="K42" s="36"/>
      <c r="L42" s="36"/>
      <c r="M42" s="37" t="s">
        <v>196</v>
      </c>
      <c r="N42" s="55">
        <f>SUM([1]администрация!N41)</f>
        <v>2205.5</v>
      </c>
      <c r="O42" s="55">
        <f>SUM([1]администрация!O41)</f>
        <v>2163.1</v>
      </c>
      <c r="P42" s="55">
        <f>SUM([1]администрация!P41)</f>
        <v>2646.8</v>
      </c>
      <c r="Q42" s="55">
        <f>SUM([1]администрация!Q41)</f>
        <v>6842.5</v>
      </c>
      <c r="R42" s="55">
        <f>SUM([1]администрация!R41)</f>
        <v>7246.3</v>
      </c>
      <c r="S42" s="55">
        <f>SUM([1]администрация!S41)</f>
        <v>7311.2</v>
      </c>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40"/>
    </row>
    <row r="43" spans="1:73" s="41" customFormat="1" ht="122.25" customHeight="1" x14ac:dyDescent="0.2">
      <c r="A43" s="45" t="s">
        <v>197</v>
      </c>
      <c r="B43" s="31" t="s">
        <v>198</v>
      </c>
      <c r="C43" s="32">
        <v>10644</v>
      </c>
      <c r="D43" s="34" t="s">
        <v>199</v>
      </c>
      <c r="E43" s="34" t="s">
        <v>200</v>
      </c>
      <c r="F43" s="34" t="s">
        <v>201</v>
      </c>
      <c r="G43" s="34" t="s">
        <v>202</v>
      </c>
      <c r="H43" s="34" t="s">
        <v>203</v>
      </c>
      <c r="I43" s="34" t="s">
        <v>204</v>
      </c>
      <c r="J43" s="36"/>
      <c r="K43" s="36"/>
      <c r="L43" s="36"/>
      <c r="M43" s="37" t="s">
        <v>205</v>
      </c>
      <c r="N43" s="38">
        <f>SUM([1]администрация!N42+[1]ОК!N41+[1]ОУМИ!N41+[1]РОО!N42+'[1]Совет депутатов'!N41+[1]УСХ!N41+[1]ФинУ!N41)</f>
        <v>752.7</v>
      </c>
      <c r="O43" s="38">
        <f>SUM([1]администрация!O42+[1]ОК!O41+[1]ОУМИ!O41+[1]РОО!O42+'[1]Совет депутатов'!O41+[1]УСХ!O41+[1]ФинУ!O41)</f>
        <v>752.7</v>
      </c>
      <c r="P43" s="38">
        <f>SUM([1]администрация!P42+[1]ОК!P41+[1]ОУМИ!P41+[1]РОО!P42+'[1]Совет депутатов'!P41+[1]УСХ!P41+[1]ФинУ!P41)</f>
        <v>1500</v>
      </c>
      <c r="Q43" s="38">
        <f>SUM([1]администрация!Q42+[1]ОК!Q41+[1]ОУМИ!Q41+[1]РОО!Q42+'[1]Совет депутатов'!Q41+[1]УСХ!Q41+[1]ФинУ!Q41)</f>
        <v>887.6</v>
      </c>
      <c r="R43" s="38">
        <f>SUM([1]администрация!R42+[1]ОК!R41+[1]ОУМИ!R41+[1]РОО!R42+'[1]Совет депутатов'!R41+[1]УСХ!R41+[1]ФинУ!R41)</f>
        <v>0</v>
      </c>
      <c r="S43" s="38">
        <f>SUM([1]администрация!S42+[1]ОК!S41+[1]ОУМИ!S41+[1]РОО!S42+'[1]Совет депутатов'!S41+[1]УСХ!S41+[1]ФинУ!S41)</f>
        <v>0</v>
      </c>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40"/>
    </row>
    <row r="44" spans="1:73" s="41" customFormat="1" ht="112.5" x14ac:dyDescent="0.2">
      <c r="A44" s="45" t="s">
        <v>206</v>
      </c>
      <c r="B44" s="31" t="s">
        <v>207</v>
      </c>
      <c r="C44" s="32">
        <v>10647</v>
      </c>
      <c r="D44" s="58" t="s">
        <v>208</v>
      </c>
      <c r="E44" s="58" t="s">
        <v>209</v>
      </c>
      <c r="F44" s="58" t="s">
        <v>129</v>
      </c>
      <c r="G44" s="36"/>
      <c r="H44" s="36"/>
      <c r="I44" s="36"/>
      <c r="J44" s="36"/>
      <c r="K44" s="36"/>
      <c r="L44" s="36"/>
      <c r="M44" s="37" t="s">
        <v>210</v>
      </c>
      <c r="N44" s="38">
        <f>SUM([1]администрация!N43+[1]ОК!N42+[1]ОУМИ!N42+[1]РОО!N43+'[1]Совет депутатов'!N42+[1]УСХ!N42+[1]ФинУ!N42)</f>
        <v>520</v>
      </c>
      <c r="O44" s="38">
        <f>SUM([1]администрация!O43+[1]ОК!O42+[1]ОУМИ!O42+[1]РОО!O43+'[1]Совет депутатов'!O42+[1]УСХ!O42+[1]ФинУ!O42)</f>
        <v>520</v>
      </c>
      <c r="P44" s="38">
        <f>SUM([1]администрация!P43+[1]ОК!P42+[1]ОУМИ!P42+[1]РОО!P43+'[1]Совет депутатов'!P42+[1]УСХ!P42+[1]ФинУ!P42)</f>
        <v>716</v>
      </c>
      <c r="Q44" s="38">
        <f>SUM([1]администрация!Q43+[1]ОК!Q42+[1]ОУМИ!Q42+[1]РОО!Q43+'[1]Совет депутатов'!Q42+[1]УСХ!Q42+[1]ФинУ!Q42)</f>
        <v>762</v>
      </c>
      <c r="R44" s="38">
        <f>SUM([1]администрация!R43+[1]ОК!R42+[1]ОУМИ!R42+[1]РОО!R43+'[1]Совет депутатов'!R42+[1]УСХ!R42+[1]ФинУ!R42)</f>
        <v>762</v>
      </c>
      <c r="S44" s="38">
        <f>SUM([1]администрация!S43+[1]ОК!S42+[1]ОУМИ!S42+[1]РОО!S43+'[1]Совет депутатов'!S42+[1]УСХ!S42+[1]ФинУ!S42)</f>
        <v>762</v>
      </c>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40"/>
    </row>
    <row r="45" spans="1:73" s="41" customFormat="1" ht="69.75" customHeight="1" x14ac:dyDescent="0.2">
      <c r="A45" s="45" t="s">
        <v>211</v>
      </c>
      <c r="B45" s="31" t="s">
        <v>212</v>
      </c>
      <c r="C45" s="32">
        <v>10653</v>
      </c>
      <c r="D45" s="34" t="s">
        <v>189</v>
      </c>
      <c r="E45" s="34" t="s">
        <v>213</v>
      </c>
      <c r="F45" s="34" t="s">
        <v>214</v>
      </c>
      <c r="G45" s="34" t="s">
        <v>215</v>
      </c>
      <c r="H45" s="34" t="s">
        <v>216</v>
      </c>
      <c r="I45" s="34" t="s">
        <v>217</v>
      </c>
      <c r="J45" s="36"/>
      <c r="K45" s="36"/>
      <c r="L45" s="36"/>
      <c r="M45" s="37" t="s">
        <v>205</v>
      </c>
      <c r="N45" s="38">
        <f>SUM([1]администрация!N44+[1]ОК!N43+[1]ОУМИ!N43+[1]РОО!N44+'[1]Совет депутатов'!N43+[1]УСХ!N43+[1]ФинУ!N43)</f>
        <v>0</v>
      </c>
      <c r="O45" s="38">
        <f>SUM([1]администрация!O44+[1]ОК!O43+[1]ОУМИ!O43+[1]РОО!O44+'[1]Совет депутатов'!O43+[1]УСХ!O43+[1]ФинУ!O43)</f>
        <v>0</v>
      </c>
      <c r="P45" s="38">
        <f>SUM([1]администрация!P44+[1]ОК!P43+[1]ОУМИ!P43+[1]РОО!P44+'[1]Совет депутатов'!P43+[1]УСХ!P43+[1]ФинУ!P43)</f>
        <v>500</v>
      </c>
      <c r="Q45" s="38">
        <f>SUM([1]администрация!Q44+[1]ОК!Q43+[1]ОУМИ!Q43+[1]РОО!Q44+'[1]Совет депутатов'!Q43+[1]УСХ!Q43+[1]ФинУ!Q43)</f>
        <v>500</v>
      </c>
      <c r="R45" s="38">
        <f>SUM([1]администрация!R44+[1]ОК!R43+[1]ОУМИ!R43+[1]РОО!R44+'[1]Совет депутатов'!R43+[1]УСХ!R43+[1]ФинУ!R43)</f>
        <v>500</v>
      </c>
      <c r="S45" s="38">
        <f>SUM([1]администрация!S44+[1]ОК!S43+[1]ОУМИ!S43+[1]РОО!S44+'[1]Совет депутатов'!S43+[1]УСХ!S43+[1]ФинУ!S43)</f>
        <v>500</v>
      </c>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40"/>
    </row>
    <row r="46" spans="1:73" s="41" customFormat="1" ht="69.75" customHeight="1" x14ac:dyDescent="0.2">
      <c r="A46" s="45"/>
      <c r="B46" s="31" t="s">
        <v>218</v>
      </c>
      <c r="C46" s="32">
        <v>10654</v>
      </c>
      <c r="D46" s="34" t="s">
        <v>189</v>
      </c>
      <c r="E46" s="34" t="s">
        <v>213</v>
      </c>
      <c r="F46" s="34"/>
      <c r="G46" s="34"/>
      <c r="H46" s="34"/>
      <c r="I46" s="34"/>
      <c r="J46" s="36"/>
      <c r="K46" s="36"/>
      <c r="L46" s="36"/>
      <c r="M46" s="37"/>
      <c r="N46" s="38">
        <f>SUM([1]администрация!N45)</f>
        <v>72.8</v>
      </c>
      <c r="O46" s="38">
        <f>SUM([1]администрация!O45)</f>
        <v>67.8</v>
      </c>
      <c r="P46" s="38">
        <f>SUM([1]администрация!P45)</f>
        <v>92.8</v>
      </c>
      <c r="Q46" s="38">
        <f>SUM([1]администрация!Q45)</f>
        <v>618.20000000000005</v>
      </c>
      <c r="R46" s="38">
        <f>SUM([1]администрация!R45)</f>
        <v>618.20000000000005</v>
      </c>
      <c r="S46" s="38">
        <f>SUM([1]администрация!S45)</f>
        <v>618.20000000000005</v>
      </c>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40"/>
    </row>
    <row r="47" spans="1:73" s="41" customFormat="1" ht="60.75" customHeight="1" x14ac:dyDescent="0.2">
      <c r="A47" s="45" t="s">
        <v>219</v>
      </c>
      <c r="B47" s="31" t="s">
        <v>220</v>
      </c>
      <c r="C47" s="32">
        <v>10655</v>
      </c>
      <c r="D47" s="34" t="s">
        <v>221</v>
      </c>
      <c r="E47" s="34" t="s">
        <v>222</v>
      </c>
      <c r="F47" s="34" t="s">
        <v>223</v>
      </c>
      <c r="G47" s="34"/>
      <c r="H47" s="34"/>
      <c r="I47" s="61"/>
      <c r="J47" s="36"/>
      <c r="K47" s="36"/>
      <c r="L47" s="36"/>
      <c r="M47" s="37" t="s">
        <v>224</v>
      </c>
      <c r="N47" s="38">
        <f>SUM([1]администрация!N46+[1]ОК!N44+[1]ОУМИ!N44+[1]РОО!N45+'[1]Совет депутатов'!N44+[1]УСХ!N44+[1]ФинУ!N44)</f>
        <v>0</v>
      </c>
      <c r="O47" s="38">
        <f>SUM([1]администрация!O46+[1]ОК!O44+[1]ОУМИ!O44+[1]РОО!O45+'[1]Совет депутатов'!O44+[1]УСХ!O44+[1]ФинУ!O44)</f>
        <v>0</v>
      </c>
      <c r="P47" s="38">
        <f>SUM([1]администрация!P46+[1]ОК!P44+[1]ОУМИ!P44+[1]РОО!P45+'[1]Совет депутатов'!P44+[1]УСХ!P44+[1]ФинУ!P44)</f>
        <v>0</v>
      </c>
      <c r="Q47" s="38">
        <f>SUM([1]администрация!Q46+[1]ОК!Q44+[1]ОУМИ!Q44+[1]РОО!Q45+'[1]Совет депутатов'!Q44+[1]УСХ!Q44+[1]ФинУ!Q44)</f>
        <v>0</v>
      </c>
      <c r="R47" s="38">
        <f>SUM([1]администрация!R46+[1]ОК!R44+[1]ОУМИ!R44+[1]РОО!R45+'[1]Совет депутатов'!R44+[1]УСХ!R44+[1]ФинУ!R44)</f>
        <v>0</v>
      </c>
      <c r="S47" s="38">
        <f>SUM([1]администрация!S46+[1]ОК!S44+[1]ОУМИ!S44+[1]РОО!S45+'[1]Совет депутатов'!S44+[1]УСХ!S44+[1]ФинУ!S44)</f>
        <v>0</v>
      </c>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40"/>
    </row>
    <row r="48" spans="1:73" s="41" customFormat="1" ht="60.75" customHeight="1" x14ac:dyDescent="0.2">
      <c r="A48" s="45" t="s">
        <v>225</v>
      </c>
      <c r="B48" s="31" t="s">
        <v>226</v>
      </c>
      <c r="C48" s="32">
        <v>10660</v>
      </c>
      <c r="D48" s="34" t="s">
        <v>221</v>
      </c>
      <c r="E48" s="34" t="s">
        <v>227</v>
      </c>
      <c r="F48" s="34" t="s">
        <v>223</v>
      </c>
      <c r="G48" s="34"/>
      <c r="H48" s="34"/>
      <c r="I48" s="61"/>
      <c r="J48" s="36"/>
      <c r="K48" s="36"/>
      <c r="L48" s="36"/>
      <c r="M48" s="37" t="s">
        <v>228</v>
      </c>
      <c r="N48" s="55">
        <f>SUM([1]администрация!N47)</f>
        <v>10</v>
      </c>
      <c r="O48" s="55">
        <f>SUM([1]администрация!O47)</f>
        <v>10</v>
      </c>
      <c r="P48" s="55">
        <f>SUM([1]администрация!P47)</f>
        <v>10</v>
      </c>
      <c r="Q48" s="55">
        <f>SUM([1]администрация!Q47)</f>
        <v>10</v>
      </c>
      <c r="R48" s="55">
        <f>SUM([1]администрация!R47)</f>
        <v>10</v>
      </c>
      <c r="S48" s="55">
        <f>SUM([1]администрация!S47)</f>
        <v>10</v>
      </c>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40"/>
    </row>
    <row r="49" spans="1:73" ht="76.5" x14ac:dyDescent="0.2">
      <c r="A49" s="23" t="s">
        <v>229</v>
      </c>
      <c r="B49" s="24" t="s">
        <v>230</v>
      </c>
      <c r="C49" s="25">
        <v>10700</v>
      </c>
      <c r="D49" s="62"/>
      <c r="E49" s="62"/>
      <c r="F49" s="62"/>
      <c r="G49" s="62"/>
      <c r="H49" s="62"/>
      <c r="I49" s="62"/>
      <c r="J49" s="62"/>
      <c r="K49" s="62"/>
      <c r="L49" s="62"/>
      <c r="M49" s="25" t="s">
        <v>33</v>
      </c>
      <c r="N49" s="26">
        <f>SUM(N50:N58)</f>
        <v>105976</v>
      </c>
      <c r="O49" s="26">
        <f t="shared" ref="O49:S49" si="2">SUM(O50:O58)</f>
        <v>104205.2</v>
      </c>
      <c r="P49" s="26">
        <f t="shared" si="2"/>
        <v>114010.4</v>
      </c>
      <c r="Q49" s="26">
        <f t="shared" si="2"/>
        <v>150769.4</v>
      </c>
      <c r="R49" s="26">
        <f t="shared" si="2"/>
        <v>98910.699999999983</v>
      </c>
      <c r="S49" s="26">
        <f t="shared" si="2"/>
        <v>105565.09999999999</v>
      </c>
    </row>
    <row r="50" spans="1:73" s="41" customFormat="1" ht="135" x14ac:dyDescent="0.2">
      <c r="A50" s="45" t="s">
        <v>231</v>
      </c>
      <c r="B50" s="31" t="s">
        <v>232</v>
      </c>
      <c r="C50" s="32">
        <v>10701</v>
      </c>
      <c r="D50" s="44" t="s">
        <v>233</v>
      </c>
      <c r="E50" s="44" t="s">
        <v>234</v>
      </c>
      <c r="F50" s="44" t="s">
        <v>235</v>
      </c>
      <c r="G50" s="44" t="s">
        <v>236</v>
      </c>
      <c r="H50" s="44" t="s">
        <v>237</v>
      </c>
      <c r="I50" s="44" t="s">
        <v>238</v>
      </c>
      <c r="J50" s="36"/>
      <c r="K50" s="36"/>
      <c r="L50" s="36"/>
      <c r="M50" s="37" t="s">
        <v>239</v>
      </c>
      <c r="N50" s="38">
        <f>SUM([1]администрация!N49+[1]ОК!N46+[1]ОУМИ!N46+[1]РОО!N47+'[1]Совет депутатов'!N46+[1]УСХ!N46+[1]ФинУ!N46+[1]КСК!N46)</f>
        <v>27389.200000000001</v>
      </c>
      <c r="O50" s="38">
        <f>SUM([1]администрация!O49+[1]ОК!O46+[1]ОУМИ!O46+[1]РОО!O47+'[1]Совет депутатов'!O46+[1]УСХ!O46+[1]ФинУ!O46+[1]КСК!O46)</f>
        <v>26649</v>
      </c>
      <c r="P50" s="38">
        <f>SUM([1]администрация!P49+[1]ОК!P46+[1]ОУМИ!P46+[1]РОО!P47+'[1]Совет депутатов'!P46+[1]УСХ!P46+[1]ФинУ!P46+[1]КСК!P46)</f>
        <v>27893.899999999998</v>
      </c>
      <c r="Q50" s="38">
        <f>SUM([1]администрация!Q49+[1]ОК!Q46+[1]ОУМИ!Q46+[1]РОО!Q47+'[1]Совет депутатов'!Q46+[1]УСХ!Q46+[1]ФинУ!Q46+[1]КСК!Q46)</f>
        <v>21800.399999999998</v>
      </c>
      <c r="R50" s="38">
        <f>SUM([1]администрация!R49+[1]ОК!R46+[1]ОУМИ!R46+[1]РОО!R47+'[1]Совет депутатов'!R46+[1]УСХ!R46+[1]ФинУ!R46+[1]КСК!R46)</f>
        <v>20815.399999999998</v>
      </c>
      <c r="S50" s="38">
        <f>SUM([1]администрация!S49+[1]ОК!S46+[1]ОУМИ!S46+[1]РОО!S47+'[1]Совет депутатов'!S46+[1]УСХ!S46+[1]ФинУ!S46+[1]КСК!S46)</f>
        <v>20815.399999999998</v>
      </c>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40"/>
    </row>
    <row r="51" spans="1:73" s="41" customFormat="1" ht="135" x14ac:dyDescent="0.2">
      <c r="A51" s="45" t="s">
        <v>240</v>
      </c>
      <c r="B51" s="31" t="s">
        <v>241</v>
      </c>
      <c r="C51" s="32">
        <v>10702</v>
      </c>
      <c r="D51" s="44" t="s">
        <v>233</v>
      </c>
      <c r="E51" s="44" t="s">
        <v>234</v>
      </c>
      <c r="F51" s="44" t="s">
        <v>235</v>
      </c>
      <c r="G51" s="44" t="s">
        <v>236</v>
      </c>
      <c r="H51" s="44" t="s">
        <v>237</v>
      </c>
      <c r="I51" s="44" t="s">
        <v>238</v>
      </c>
      <c r="J51" s="36"/>
      <c r="K51" s="36"/>
      <c r="L51" s="36"/>
      <c r="M51" s="37" t="s">
        <v>242</v>
      </c>
      <c r="N51" s="38">
        <f>SUM([1]администрация!N50+[1]ОК!N47+[1]ОУМИ!N47+[1]РОО!N48+'[1]Совет депутатов'!N47+[1]УСХ!N47+[1]ФинУ!N47+[1]КСК!N47)</f>
        <v>44348.900000000009</v>
      </c>
      <c r="O51" s="38">
        <f>SUM([1]администрация!O50+[1]ОК!O47+[1]ОУМИ!O47+[1]РОО!O48+'[1]Совет депутатов'!O47+[1]УСХ!O47+[1]ФинУ!O47+[1]КСК!O47)</f>
        <v>43707.5</v>
      </c>
      <c r="P51" s="38">
        <f>SUM([1]администрация!P50+[1]ОК!P47+[1]ОУМИ!P47+[1]РОО!P48+'[1]Совет депутатов'!P47+[1]УСХ!P47+[1]ФинУ!P47+[1]КСК!P47)</f>
        <v>48624.299999999996</v>
      </c>
      <c r="Q51" s="38">
        <f>SUM([1]администрация!Q50+[1]ОК!Q47+[1]ОУМИ!Q47+[1]РОО!Q48+'[1]Совет депутатов'!Q47+[1]УСХ!Q47+[1]ФинУ!Q47+[1]КСК!Q47)</f>
        <v>49938.399999999994</v>
      </c>
      <c r="R51" s="38">
        <f>SUM([1]администрация!R50+[1]ОК!R47+[1]ОУМИ!R47+[1]РОО!R48+'[1]Совет депутатов'!R47+[1]УСХ!R47+[1]ФинУ!R47+[1]КСК!R47)</f>
        <v>49938.399999999994</v>
      </c>
      <c r="S51" s="38">
        <f>SUM([1]администрация!S50+[1]ОК!S47+[1]ОУМИ!S47+[1]РОО!S48+'[1]Совет депутатов'!S47+[1]УСХ!S47+[1]ФинУ!S47+[1]КСК!S47)</f>
        <v>49938.399999999994</v>
      </c>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40"/>
    </row>
    <row r="52" spans="1:73" s="41" customFormat="1" ht="90" x14ac:dyDescent="0.2">
      <c r="A52" s="45" t="s">
        <v>243</v>
      </c>
      <c r="B52" s="31" t="s">
        <v>244</v>
      </c>
      <c r="C52" s="32">
        <v>10708</v>
      </c>
      <c r="D52" s="47" t="s">
        <v>245</v>
      </c>
      <c r="E52" s="47" t="s">
        <v>246</v>
      </c>
      <c r="F52" s="47" t="s">
        <v>247</v>
      </c>
      <c r="G52" s="63"/>
      <c r="H52" s="63"/>
      <c r="I52" s="63"/>
      <c r="J52" s="36"/>
      <c r="K52" s="36"/>
      <c r="L52" s="36"/>
      <c r="M52" s="37" t="s">
        <v>248</v>
      </c>
      <c r="N52" s="38">
        <f>SUM([1]администрация!N51+[1]ОК!N48+[1]ОУМИ!N48+[1]РОО!N49+'[1]Совет депутатов'!N48+[1]УСХ!N48+[1]ФинУ!N48)</f>
        <v>10285</v>
      </c>
      <c r="O52" s="38">
        <f>SUM([1]администрация!O51+[1]ОК!O48+[1]ОУМИ!O48+[1]РОО!O49+'[1]Совет депутатов'!O48+[1]УСХ!O48+[1]ФинУ!O48)</f>
        <v>10148.999999999998</v>
      </c>
      <c r="P52" s="38">
        <f>SUM([1]администрация!P51+[1]ОК!P48+[1]ОУМИ!P48+[1]РОО!P49+'[1]Совет депутатов'!P48+[1]УСХ!P48+[1]ФинУ!P48)</f>
        <v>11230</v>
      </c>
      <c r="Q52" s="38">
        <f>SUM([1]администрация!Q51+[1]ОК!Q48+[1]ОУМИ!Q48+[1]РОО!Q49+'[1]Совет депутатов'!Q48+[1]УСХ!Q48+[1]ФинУ!Q48)</f>
        <v>34564.300000000003</v>
      </c>
      <c r="R52" s="38">
        <f>SUM([1]администрация!R51+[1]ОК!R48+[1]ОУМИ!R48+[1]РОО!R49+'[1]Совет депутатов'!R48+[1]УСХ!R48+[1]ФинУ!R48)</f>
        <v>9839.7999999999993</v>
      </c>
      <c r="S52" s="38">
        <f>SUM([1]администрация!S51+[1]ОК!S48+[1]ОУМИ!S48+[1]РОО!S49+'[1]Совет депутатов'!S48+[1]УСХ!S48+[1]ФинУ!S48)</f>
        <v>9839.7999999999993</v>
      </c>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40"/>
    </row>
    <row r="53" spans="1:73" s="41" customFormat="1" ht="89.25" x14ac:dyDescent="0.2">
      <c r="A53" s="45" t="s">
        <v>249</v>
      </c>
      <c r="B53" s="31" t="s">
        <v>250</v>
      </c>
      <c r="C53" s="32">
        <v>10717</v>
      </c>
      <c r="D53" s="34" t="s">
        <v>251</v>
      </c>
      <c r="E53" s="34" t="s">
        <v>252</v>
      </c>
      <c r="F53" s="34" t="s">
        <v>253</v>
      </c>
      <c r="G53" s="34"/>
      <c r="H53" s="34"/>
      <c r="I53" s="34"/>
      <c r="J53" s="36"/>
      <c r="K53" s="36"/>
      <c r="L53" s="36"/>
      <c r="M53" s="37" t="s">
        <v>254</v>
      </c>
      <c r="N53" s="38">
        <f>SUM([1]администрация!N52+[1]ОК!N49+[1]ОУМИ!N49+[1]РОО!N50+'[1]Совет депутатов'!N49+[1]УСХ!N49+[1]ФинУ!N49)</f>
        <v>6940.7</v>
      </c>
      <c r="O53" s="38">
        <f>SUM([1]администрация!O52+[1]ОК!O49+[1]ОУМИ!O49+[1]РОО!O50+'[1]Совет депутатов'!O49+[1]УСХ!O49+[1]ФинУ!O49)</f>
        <v>6940.7</v>
      </c>
      <c r="P53" s="38">
        <f>SUM([1]администрация!P52+[1]ОК!P49+[1]ОУМИ!P49+[1]РОО!P50+'[1]Совет депутатов'!P49+[1]УСХ!P49+[1]ФинУ!P49)</f>
        <v>9545.4</v>
      </c>
      <c r="Q53" s="38">
        <f>SUM([1]администрация!Q52+[1]ОК!Q49+[1]ОУМИ!Q49+[1]РОО!Q50+'[1]Совет депутатов'!Q49+[1]УСХ!Q49+[1]ФинУ!Q49)</f>
        <v>9713</v>
      </c>
      <c r="R53" s="38">
        <f>SUM([1]администрация!R52+[1]ОК!R49+[1]ОУМИ!R49+[1]РОО!R50+'[1]Совет депутатов'!R49+[1]УСХ!R49+[1]ФинУ!R49)</f>
        <v>9713</v>
      </c>
      <c r="S53" s="38">
        <f>SUM([1]администрация!S52+[1]ОК!S49+[1]ОУМИ!S49+[1]РОО!S50+'[1]Совет депутатов'!S49+[1]УСХ!S49+[1]ФинУ!S49)</f>
        <v>9713</v>
      </c>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40"/>
    </row>
    <row r="54" spans="1:73" s="41" customFormat="1" ht="67.5" x14ac:dyDescent="0.2">
      <c r="A54" s="45" t="s">
        <v>255</v>
      </c>
      <c r="B54" s="31" t="s">
        <v>256</v>
      </c>
      <c r="C54" s="32">
        <v>10723</v>
      </c>
      <c r="D54" s="47" t="s">
        <v>257</v>
      </c>
      <c r="E54" s="47" t="s">
        <v>128</v>
      </c>
      <c r="F54" s="47" t="s">
        <v>258</v>
      </c>
      <c r="G54" s="47" t="s">
        <v>259</v>
      </c>
      <c r="H54" s="47"/>
      <c r="I54" s="47" t="s">
        <v>260</v>
      </c>
      <c r="J54" s="36"/>
      <c r="K54" s="36"/>
      <c r="L54" s="36"/>
      <c r="M54" s="37" t="s">
        <v>261</v>
      </c>
      <c r="N54" s="38">
        <f>SUM([1]администрация!N53+[1]ОК!N50+[1]ОУМИ!N50+[1]РОО!N51+'[1]Совет депутатов'!N50+[1]УСХ!N50+[1]ФинУ!N50)</f>
        <v>5332.9</v>
      </c>
      <c r="O54" s="38">
        <f>SUM([1]администрация!O53+[1]ОК!O50+[1]ОУМИ!O50+[1]РОО!O51+'[1]Совет депутатов'!O50+[1]УСХ!O50+[1]ФинУ!O50)</f>
        <v>5332.9</v>
      </c>
      <c r="P54" s="38">
        <f>SUM([1]администрация!P53+[1]ОК!P50+[1]ОУМИ!P50+[1]РОО!P51+'[1]Совет депутатов'!P50+[1]УСХ!P50+[1]ФинУ!P50)</f>
        <v>5480</v>
      </c>
      <c r="Q54" s="38">
        <f>SUM([1]администрация!Q53+[1]ОК!Q50+[1]ОУМИ!Q50+[1]РОО!Q51+'[1]Совет депутатов'!Q50+[1]УСХ!Q50+[1]ФинУ!Q50)</f>
        <v>8100</v>
      </c>
      <c r="R54" s="38">
        <f>SUM([1]администрация!R53+[1]ОК!R50+[1]ОУМИ!R50+[1]РОО!R51+'[1]Совет депутатов'!R50+[1]УСХ!R50+[1]ФинУ!R50)</f>
        <v>1204.2</v>
      </c>
      <c r="S54" s="38">
        <f>SUM([1]администрация!S53+[1]ОК!S50+[1]ОУМИ!S50+[1]РОО!S51+'[1]Совет депутатов'!S50+[1]УСХ!S50+[1]ФинУ!S50)</f>
        <v>8100</v>
      </c>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40"/>
    </row>
    <row r="55" spans="1:73" s="41" customFormat="1" ht="178.5" customHeight="1" x14ac:dyDescent="0.2">
      <c r="A55" s="45" t="s">
        <v>262</v>
      </c>
      <c r="B55" s="31" t="s">
        <v>263</v>
      </c>
      <c r="C55" s="32">
        <v>10724</v>
      </c>
      <c r="D55" s="58" t="s">
        <v>127</v>
      </c>
      <c r="E55" s="58" t="s">
        <v>128</v>
      </c>
      <c r="F55" s="58" t="s">
        <v>129</v>
      </c>
      <c r="G55" s="36"/>
      <c r="H55" s="36"/>
      <c r="I55" s="36"/>
      <c r="J55" s="36"/>
      <c r="K55" s="36"/>
      <c r="L55" s="36"/>
      <c r="M55" s="37" t="s">
        <v>117</v>
      </c>
      <c r="N55" s="38">
        <f>SUM([1]администрация!N54+[1]ОК!N51+[1]ОУМИ!N51+[1]РОО!N52+'[1]Совет депутатов'!N51+[1]УСХ!N51+[1]ФинУ!N51)</f>
        <v>6212.9</v>
      </c>
      <c r="O55" s="38">
        <f>SUM([1]администрация!O54+[1]ОК!O51+[1]ОУМИ!O51+[1]РОО!O52+'[1]Совет депутатов'!O51+[1]УСХ!O51+[1]ФинУ!O51)</f>
        <v>6210.5</v>
      </c>
      <c r="P55" s="38">
        <f>SUM([1]администрация!P54+[1]ОК!P51+[1]ОУМИ!P51+[1]РОО!P52+'[1]Совет депутатов'!P51+[1]УСХ!P51+[1]ФинУ!P51)</f>
        <v>6164.1</v>
      </c>
      <c r="Q55" s="38">
        <f>SUM([1]администрация!Q54+[1]ОК!Q51+[1]ОУМИ!Q51+[1]РОО!Q52+'[1]Совет депутатов'!Q51+[1]УСХ!Q51+[1]ФинУ!Q51)</f>
        <v>6425.9</v>
      </c>
      <c r="R55" s="38">
        <f>SUM([1]администрация!R54+[1]ОК!R51+[1]ОУМИ!R51+[1]РОО!R52+'[1]Совет депутатов'!R51+[1]УСХ!R51+[1]ФинУ!R51)</f>
        <v>6317.9</v>
      </c>
      <c r="S55" s="38">
        <f>SUM([1]администрация!S54+[1]ОК!S51+[1]ОУМИ!S51+[1]РОО!S52+'[1]Совет депутатов'!S51+[1]УСХ!S51+[1]ФинУ!S51)</f>
        <v>6076.5</v>
      </c>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40"/>
    </row>
    <row r="56" spans="1:73" s="41" customFormat="1" ht="45" x14ac:dyDescent="0.2">
      <c r="A56" s="45" t="s">
        <v>264</v>
      </c>
      <c r="B56" s="31" t="s">
        <v>265</v>
      </c>
      <c r="C56" s="32">
        <v>10726</v>
      </c>
      <c r="D56" s="47" t="s">
        <v>266</v>
      </c>
      <c r="E56" s="47" t="s">
        <v>267</v>
      </c>
      <c r="F56" s="47" t="s">
        <v>268</v>
      </c>
      <c r="G56" s="47" t="s">
        <v>269</v>
      </c>
      <c r="H56" s="47" t="s">
        <v>270</v>
      </c>
      <c r="I56" s="47" t="s">
        <v>271</v>
      </c>
      <c r="J56" s="36"/>
      <c r="K56" s="36"/>
      <c r="L56" s="36"/>
      <c r="M56" s="37" t="s">
        <v>272</v>
      </c>
      <c r="N56" s="38">
        <f>SUM([1]администрация!N55+[1]ОК!N52+[1]ОУМИ!N52+[1]РОО!N53+'[1]Совет депутатов'!N52+[1]УСХ!N52+[1]ФинУ!N52)</f>
        <v>99.3</v>
      </c>
      <c r="O56" s="38">
        <f>SUM([1]администрация!O55+[1]ОК!O52+[1]ОУМИ!O52+[1]РОО!O53+'[1]Совет депутатов'!O52+[1]УСХ!O52+[1]ФинУ!O52)</f>
        <v>0</v>
      </c>
      <c r="P56" s="38">
        <f>SUM([1]администрация!P55+[1]ОК!P52+[1]ОУМИ!P52+[1]РОО!P53+'[1]Совет депутатов'!P52+[1]УСХ!P52+[1]ФинУ!P52)</f>
        <v>1184.7</v>
      </c>
      <c r="Q56" s="38">
        <f>SUM([1]администрация!Q55+[1]ОК!Q52+[1]ОУМИ!Q52+[1]РОО!Q53+'[1]Совет депутатов'!Q52+[1]УСХ!Q52+[1]ФинУ!Q52)</f>
        <v>2000</v>
      </c>
      <c r="R56" s="38">
        <f>SUM([1]администрация!R55+[1]ОК!R52+[1]ОУМИ!R52+[1]РОО!R53+'[1]Совет депутатов'!R52+[1]УСХ!R52+[1]ФинУ!R52)</f>
        <v>500</v>
      </c>
      <c r="S56" s="38">
        <f>SUM([1]администрация!S55+[1]ОК!S52+[1]ОУМИ!S52+[1]РОО!S53+'[1]Совет депутатов'!S52+[1]УСХ!S52+[1]ФинУ!S52)</f>
        <v>500</v>
      </c>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40"/>
    </row>
    <row r="57" spans="1:73" s="41" customFormat="1" ht="101.25" x14ac:dyDescent="0.2">
      <c r="A57" s="45" t="s">
        <v>273</v>
      </c>
      <c r="B57" s="31" t="s">
        <v>274</v>
      </c>
      <c r="C57" s="32">
        <v>10727</v>
      </c>
      <c r="D57" s="47" t="s">
        <v>245</v>
      </c>
      <c r="E57" s="47" t="s">
        <v>275</v>
      </c>
      <c r="F57" s="47" t="s">
        <v>276</v>
      </c>
      <c r="G57" s="36"/>
      <c r="H57" s="36"/>
      <c r="I57" s="36"/>
      <c r="J57" s="36"/>
      <c r="K57" s="36"/>
      <c r="L57" s="36"/>
      <c r="M57" s="37" t="s">
        <v>277</v>
      </c>
      <c r="N57" s="38">
        <f>SUM([1]администрация!N56+[1]ОК!N53+[1]ОУМИ!N53+[1]РОО!N54+'[1]Совет депутатов'!N53+[1]УСХ!N53+[1]ФинУ!N53)</f>
        <v>5367.1</v>
      </c>
      <c r="O57" s="38">
        <f>SUM([1]администрация!O56+[1]ОК!O53+[1]ОУМИ!O53+[1]РОО!O54+'[1]Совет депутатов'!O53+[1]УСХ!O53+[1]ФинУ!O53)</f>
        <v>5215.6000000000004</v>
      </c>
      <c r="P57" s="38">
        <f>SUM([1]администрация!P56+[1]ОК!P53+[1]ОУМИ!P53+[1]РОО!P54+'[1]Совет депутатов'!P53+[1]УСХ!P53+[1]ФинУ!P53)</f>
        <v>3888</v>
      </c>
      <c r="Q57" s="38">
        <f>SUM([1]администрация!Q56+[1]ОК!Q53+[1]ОУМИ!Q53+[1]РОО!Q54+'[1]Совет депутатов'!Q53+[1]УСХ!Q53+[1]ФинУ!Q53)</f>
        <v>18227.400000000001</v>
      </c>
      <c r="R57" s="38">
        <f>SUM([1]администрация!R56+[1]ОК!R53+[1]ОУМИ!R53+[1]РОО!R54+'[1]Совет депутатов'!R53+[1]УСХ!R53+[1]ФинУ!R53)</f>
        <v>582</v>
      </c>
      <c r="S57" s="38">
        <f>SUM([1]администрация!S56+[1]ОК!S53+[1]ОУМИ!S53+[1]РОО!S54+'[1]Совет депутатов'!S53+[1]УСХ!S53+[1]ФинУ!S53)</f>
        <v>582</v>
      </c>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40"/>
    </row>
    <row r="58" spans="1:73" x14ac:dyDescent="0.2">
      <c r="A58" s="20" t="s">
        <v>278</v>
      </c>
      <c r="B58" s="49" t="s">
        <v>279</v>
      </c>
      <c r="C58" s="50">
        <v>10728</v>
      </c>
      <c r="D58" s="53"/>
      <c r="E58" s="53"/>
      <c r="F58" s="53"/>
      <c r="G58" s="53"/>
      <c r="H58" s="53"/>
      <c r="I58" s="53"/>
      <c r="J58" s="53"/>
      <c r="K58" s="53"/>
      <c r="L58" s="53"/>
      <c r="M58" s="54" t="s">
        <v>280</v>
      </c>
      <c r="N58" s="38">
        <f>SUM([1]администрация!N57+[1]ОК!N54+[1]ОУМИ!N54+[1]РОО!N55+'[1]Совет депутатов'!N54+[1]УСХ!N54+[1]ФинУ!N54)</f>
        <v>0</v>
      </c>
      <c r="O58" s="38">
        <f>SUM([1]администрация!O57+[1]ОК!O54+[1]ОУМИ!O54+[1]РОО!O55+'[1]Совет депутатов'!O54+[1]УСХ!O54+[1]ФинУ!O54)</f>
        <v>0</v>
      </c>
      <c r="P58" s="38">
        <f>SUM([1]администрация!P57+[1]ОК!P54+[1]ОУМИ!P54+[1]РОО!P55+'[1]Совет депутатов'!P54+[1]УСХ!P54+[1]ФинУ!P54)</f>
        <v>0</v>
      </c>
      <c r="Q58" s="38">
        <f>SUM([1]администрация!Q57+[1]ОК!Q54+[1]ОУМИ!Q54+[1]РОО!Q55+'[1]Совет депутатов'!Q54+[1]УСХ!Q54+[1]ФинУ!Q54)</f>
        <v>0</v>
      </c>
      <c r="R58" s="38">
        <f>SUM([1]администрация!R57+[1]ОК!R54+[1]ОУМИ!R54+[1]РОО!R55+'[1]Совет депутатов'!R54+[1]УСХ!R54+[1]ФинУ!R54)</f>
        <v>0</v>
      </c>
      <c r="S58" s="38">
        <f>SUM([1]администрация!S57+[1]ОК!S54+[1]ОУМИ!S54+[1]РОО!S55+'[1]Совет депутатов'!S54+[1]УСХ!S54+[1]ФинУ!S54)</f>
        <v>0</v>
      </c>
    </row>
    <row r="59" spans="1:73" ht="76.5" x14ac:dyDescent="0.2">
      <c r="A59" s="23" t="s">
        <v>281</v>
      </c>
      <c r="B59" s="24" t="s">
        <v>282</v>
      </c>
      <c r="C59" s="25">
        <v>10800</v>
      </c>
      <c r="D59" s="62"/>
      <c r="E59" s="62"/>
      <c r="F59" s="62"/>
      <c r="G59" s="62"/>
      <c r="H59" s="62"/>
      <c r="I59" s="62"/>
      <c r="J59" s="62"/>
      <c r="K59" s="62"/>
      <c r="L59" s="62"/>
      <c r="M59" s="25" t="s">
        <v>33</v>
      </c>
      <c r="N59" s="26">
        <f t="shared" ref="N59:O59" si="3">N60+N63</f>
        <v>1234.7</v>
      </c>
      <c r="O59" s="26">
        <f t="shared" si="3"/>
        <v>1227.9000000000001</v>
      </c>
      <c r="P59" s="26">
        <f>P60+P63</f>
        <v>1190.9000000000001</v>
      </c>
      <c r="Q59" s="26">
        <f>Q60+Q63</f>
        <v>261</v>
      </c>
      <c r="R59" s="26">
        <f>R60+R63</f>
        <v>261</v>
      </c>
      <c r="S59" s="26">
        <f>S60+S63</f>
        <v>261</v>
      </c>
      <c r="T59" s="64"/>
    </row>
    <row r="60" spans="1:73" s="74" customFormat="1" ht="57.75" customHeight="1" x14ac:dyDescent="0.2">
      <c r="A60" s="65" t="s">
        <v>283</v>
      </c>
      <c r="B60" s="66" t="s">
        <v>284</v>
      </c>
      <c r="C60" s="67">
        <v>10801</v>
      </c>
      <c r="D60" s="68"/>
      <c r="E60" s="68"/>
      <c r="F60" s="68"/>
      <c r="G60" s="68"/>
      <c r="H60" s="68"/>
      <c r="I60" s="68"/>
      <c r="J60" s="68"/>
      <c r="K60" s="68"/>
      <c r="L60" s="68"/>
      <c r="M60" s="67" t="s">
        <v>33</v>
      </c>
      <c r="N60" s="69">
        <f t="shared" ref="N60:O60" si="4">N61+N62</f>
        <v>0</v>
      </c>
      <c r="O60" s="69">
        <f t="shared" si="4"/>
        <v>0</v>
      </c>
      <c r="P60" s="69">
        <f>P61+P62</f>
        <v>0</v>
      </c>
      <c r="Q60" s="69">
        <f>Q61+Q62</f>
        <v>0</v>
      </c>
      <c r="R60" s="69">
        <f>R61+R62</f>
        <v>0</v>
      </c>
      <c r="S60" s="69">
        <f>S61+S62</f>
        <v>0</v>
      </c>
      <c r="T60" s="64"/>
      <c r="U60" s="70"/>
      <c r="V60" s="71"/>
      <c r="W60" s="71"/>
      <c r="X60" s="71"/>
      <c r="Y60" s="71"/>
      <c r="Z60" s="71"/>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3"/>
    </row>
    <row r="61" spans="1:73" s="41" customFormat="1" ht="67.5" x14ac:dyDescent="0.2">
      <c r="A61" s="45" t="s">
        <v>285</v>
      </c>
      <c r="B61" s="31" t="s">
        <v>286</v>
      </c>
      <c r="C61" s="32">
        <v>10810</v>
      </c>
      <c r="D61" s="58" t="s">
        <v>127</v>
      </c>
      <c r="E61" s="58" t="s">
        <v>128</v>
      </c>
      <c r="F61" s="58" t="s">
        <v>129</v>
      </c>
      <c r="G61" s="58" t="s">
        <v>287</v>
      </c>
      <c r="H61" s="58" t="s">
        <v>128</v>
      </c>
      <c r="I61" s="58" t="s">
        <v>288</v>
      </c>
      <c r="J61" s="36"/>
      <c r="K61" s="36"/>
      <c r="L61" s="36"/>
      <c r="M61" s="37"/>
      <c r="N61" s="38">
        <f>SUM([1]администрация!N60+[1]ОК!N57+[1]ОУМИ!N57+[1]РОО!N58+'[1]Совет депутатов'!N57+[1]УСХ!N57+[1]ФинУ!N57)</f>
        <v>0</v>
      </c>
      <c r="O61" s="38">
        <f>SUM([1]администрация!O60+[1]ОК!O57+[1]ОУМИ!O57+[1]РОО!O58+'[1]Совет депутатов'!O57+[1]УСХ!O57+[1]ФинУ!O57)</f>
        <v>0</v>
      </c>
      <c r="P61" s="38">
        <f>SUM([1]администрация!P60+[1]ОК!P57+[1]ОУМИ!P57+[1]РОО!P58+'[1]Совет депутатов'!P57+[1]УСХ!P57+[1]ФинУ!P57)</f>
        <v>0</v>
      </c>
      <c r="Q61" s="38">
        <f>SUM([1]администрация!Q60+[1]ОК!Q57+[1]ОУМИ!Q57+[1]РОО!Q58+'[1]Совет депутатов'!Q57+[1]УСХ!Q57+[1]ФинУ!Q57)</f>
        <v>0</v>
      </c>
      <c r="R61" s="38">
        <f>SUM([1]администрация!R60+[1]ОК!R57+[1]ОУМИ!R57+[1]РОО!R58+'[1]Совет депутатов'!R57+[1]УСХ!R57+[1]ФинУ!R57)</f>
        <v>0</v>
      </c>
      <c r="S61" s="38">
        <f>SUM([1]администрация!S60+[1]ОК!S57+[1]ОУМИ!S57+[1]РОО!S58+'[1]Совет депутатов'!S57+[1]УСХ!S57+[1]ФинУ!S57)</f>
        <v>0</v>
      </c>
      <c r="T61" s="75"/>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40"/>
    </row>
    <row r="62" spans="1:73" ht="51" x14ac:dyDescent="0.2">
      <c r="A62" s="20" t="s">
        <v>289</v>
      </c>
      <c r="B62" s="49" t="s">
        <v>290</v>
      </c>
      <c r="C62" s="50">
        <v>10815</v>
      </c>
      <c r="D62" s="53"/>
      <c r="E62" s="53"/>
      <c r="F62" s="53"/>
      <c r="G62" s="53"/>
      <c r="H62" s="53"/>
      <c r="I62" s="53"/>
      <c r="J62" s="53"/>
      <c r="K62" s="53"/>
      <c r="L62" s="53"/>
      <c r="M62" s="54"/>
      <c r="N62" s="38">
        <f>SUM([1]администрация!N61+[1]ОК!N58+[1]ОУМИ!N58+[1]РОО!N59+'[1]Совет депутатов'!N58+[1]УСХ!N58+[1]ФинУ!N58)</f>
        <v>0</v>
      </c>
      <c r="O62" s="38">
        <f>SUM([1]администрация!O61+[1]ОК!O58+[1]ОУМИ!O58+[1]РОО!O59+'[1]Совет депутатов'!O58+[1]УСХ!O58+[1]ФинУ!O58)</f>
        <v>0</v>
      </c>
      <c r="P62" s="38">
        <f>SUM([1]администрация!P61+[1]ОК!P58+[1]ОУМИ!P58+[1]РОО!P59+'[1]Совет депутатов'!P58+[1]УСХ!P58+[1]ФинУ!P58)</f>
        <v>0</v>
      </c>
      <c r="Q62" s="38">
        <f>SUM([1]администрация!Q61+[1]ОК!Q58+[1]ОУМИ!Q58+[1]РОО!Q59+'[1]Совет депутатов'!Q58+[1]УСХ!Q58+[1]ФинУ!Q58)</f>
        <v>0</v>
      </c>
      <c r="R62" s="38">
        <f>SUM([1]администрация!R61+[1]ОК!R58+[1]ОУМИ!R58+[1]РОО!R59+'[1]Совет депутатов'!R58+[1]УСХ!R58+[1]ФинУ!R58)</f>
        <v>0</v>
      </c>
      <c r="S62" s="38">
        <f>SUM([1]администрация!S61+[1]ОК!S58+[1]ОУМИ!S58+[1]РОО!S59+'[1]Совет депутатов'!S58+[1]УСХ!S58+[1]ФинУ!S58)</f>
        <v>0</v>
      </c>
      <c r="T62" s="64"/>
    </row>
    <row r="63" spans="1:73" s="74" customFormat="1" ht="57.75" customHeight="1" x14ac:dyDescent="0.2">
      <c r="A63" s="65" t="s">
        <v>291</v>
      </c>
      <c r="B63" s="66" t="s">
        <v>292</v>
      </c>
      <c r="C63" s="67">
        <v>10900</v>
      </c>
      <c r="D63" s="68"/>
      <c r="E63" s="68"/>
      <c r="F63" s="68"/>
      <c r="G63" s="68"/>
      <c r="H63" s="68"/>
      <c r="I63" s="68"/>
      <c r="J63" s="68"/>
      <c r="K63" s="68"/>
      <c r="L63" s="68"/>
      <c r="M63" s="67" t="s">
        <v>33</v>
      </c>
      <c r="N63" s="69">
        <f t="shared" ref="N63:O63" si="5">N64</f>
        <v>1234.7</v>
      </c>
      <c r="O63" s="69">
        <f t="shared" si="5"/>
        <v>1227.9000000000001</v>
      </c>
      <c r="P63" s="69">
        <f>P64</f>
        <v>1190.9000000000001</v>
      </c>
      <c r="Q63" s="69">
        <f>Q64</f>
        <v>261</v>
      </c>
      <c r="R63" s="69">
        <f>R64</f>
        <v>261</v>
      </c>
      <c r="S63" s="69">
        <f>S64</f>
        <v>261</v>
      </c>
      <c r="T63" s="64"/>
      <c r="U63" s="70"/>
      <c r="V63" s="71"/>
      <c r="W63" s="71"/>
      <c r="X63" s="71"/>
      <c r="Y63" s="71"/>
      <c r="Z63" s="71"/>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3"/>
    </row>
    <row r="64" spans="1:73" s="41" customFormat="1" ht="56.25" x14ac:dyDescent="0.2">
      <c r="A64" s="45" t="s">
        <v>293</v>
      </c>
      <c r="B64" s="31" t="s">
        <v>294</v>
      </c>
      <c r="C64" s="32">
        <v>10902</v>
      </c>
      <c r="D64" s="58" t="s">
        <v>127</v>
      </c>
      <c r="E64" s="36"/>
      <c r="F64" s="36"/>
      <c r="G64" s="36"/>
      <c r="H64" s="36"/>
      <c r="I64" s="36"/>
      <c r="J64" s="36"/>
      <c r="K64" s="36"/>
      <c r="L64" s="36"/>
      <c r="M64" s="37" t="s">
        <v>280</v>
      </c>
      <c r="N64" s="38">
        <f>SUM([1]администрация!N63+[1]ОК!N60+[1]ОУМИ!N60+[1]РОО!N61+'[1]Совет депутатов'!N60+[1]УСХ!N60+[1]ФинУ!N60+[1]КСК!N60)</f>
        <v>1234.7</v>
      </c>
      <c r="O64" s="38">
        <f>SUM([1]администрация!O63+[1]ОК!O60+[1]ОУМИ!O60+[1]РОО!O61+'[1]Совет депутатов'!O60+[1]УСХ!O60+[1]ФинУ!O60+[1]КСК!O60)</f>
        <v>1227.9000000000001</v>
      </c>
      <c r="P64" s="38">
        <f>SUM([1]администрация!P63+[1]ОК!P60+[1]ОУМИ!P60+[1]РОО!P61+'[1]Совет депутатов'!P60+[1]УСХ!P60+[1]ФинУ!P60+[1]КСК!P60)</f>
        <v>1190.9000000000001</v>
      </c>
      <c r="Q64" s="38">
        <f>SUM([1]администрация!Q63+[1]ОК!Q60+[1]ОУМИ!Q60+[1]РОО!Q61+'[1]Совет депутатов'!Q60+[1]УСХ!Q60+[1]ФинУ!Q60+[1]КСК!Q60)</f>
        <v>261</v>
      </c>
      <c r="R64" s="38">
        <f>SUM([1]администрация!R63+[1]ОК!R60+[1]ОУМИ!R60+[1]РОО!R61+'[1]Совет депутатов'!R60+[1]УСХ!R60+[1]ФинУ!R60+[1]КСК!R60)</f>
        <v>261</v>
      </c>
      <c r="S64" s="38">
        <f>SUM([1]администрация!S63+[1]ОК!S60+[1]ОУМИ!S60+[1]РОО!S61+'[1]Совет депутатов'!S60+[1]УСХ!S60+[1]ФинУ!S60+[1]КСК!S60)</f>
        <v>261</v>
      </c>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40"/>
    </row>
    <row r="65" spans="1:73" ht="89.25" x14ac:dyDescent="0.2">
      <c r="A65" s="23" t="s">
        <v>295</v>
      </c>
      <c r="B65" s="24" t="s">
        <v>296</v>
      </c>
      <c r="C65" s="25">
        <v>11200</v>
      </c>
      <c r="D65" s="62"/>
      <c r="E65" s="62"/>
      <c r="F65" s="62"/>
      <c r="G65" s="62"/>
      <c r="H65" s="62"/>
      <c r="I65" s="62"/>
      <c r="J65" s="62"/>
      <c r="K65" s="62"/>
      <c r="L65" s="62"/>
      <c r="M65" s="25" t="s">
        <v>33</v>
      </c>
      <c r="N65" s="26">
        <f t="shared" ref="N65:O65" si="6">N66</f>
        <v>102966.69999999998</v>
      </c>
      <c r="O65" s="26">
        <f t="shared" si="6"/>
        <v>102501.99999999999</v>
      </c>
      <c r="P65" s="26">
        <f>P66</f>
        <v>111384.4</v>
      </c>
      <c r="Q65" s="26">
        <f>Q66</f>
        <v>45302.9</v>
      </c>
      <c r="R65" s="26">
        <f>R66</f>
        <v>45380.4</v>
      </c>
      <c r="S65" s="26">
        <f>S66</f>
        <v>45671.199999999997</v>
      </c>
      <c r="T65" s="27">
        <f>SUM(Q65+Q78)</f>
        <v>298532.60000000003</v>
      </c>
      <c r="U65" s="76">
        <f>SUM(R65+R78)</f>
        <v>299718.40000000002</v>
      </c>
      <c r="V65" s="27">
        <f>SUM(S65+S78)</f>
        <v>310537.39999999997</v>
      </c>
    </row>
    <row r="66" spans="1:73" s="74" customFormat="1" ht="57.75" customHeight="1" x14ac:dyDescent="0.2">
      <c r="A66" s="65" t="s">
        <v>297</v>
      </c>
      <c r="B66" s="66" t="s">
        <v>298</v>
      </c>
      <c r="C66" s="67">
        <v>11300</v>
      </c>
      <c r="D66" s="68"/>
      <c r="E66" s="68"/>
      <c r="F66" s="68"/>
      <c r="G66" s="68"/>
      <c r="H66" s="68"/>
      <c r="I66" s="68"/>
      <c r="J66" s="68"/>
      <c r="K66" s="68"/>
      <c r="L66" s="68"/>
      <c r="M66" s="67" t="s">
        <v>33</v>
      </c>
      <c r="N66" s="69">
        <f>SUM(N67:N77)</f>
        <v>102966.69999999998</v>
      </c>
      <c r="O66" s="69">
        <f t="shared" ref="O66:S66" si="7">SUM(O67:O77)</f>
        <v>102501.99999999999</v>
      </c>
      <c r="P66" s="69">
        <f t="shared" si="7"/>
        <v>111384.4</v>
      </c>
      <c r="Q66" s="69">
        <f t="shared" si="7"/>
        <v>45302.9</v>
      </c>
      <c r="R66" s="69">
        <f t="shared" si="7"/>
        <v>45380.4</v>
      </c>
      <c r="S66" s="69">
        <f t="shared" si="7"/>
        <v>45671.199999999997</v>
      </c>
      <c r="T66" s="3"/>
      <c r="U66" s="70"/>
      <c r="V66" s="71"/>
      <c r="W66" s="71"/>
      <c r="X66" s="71"/>
      <c r="Y66" s="71"/>
      <c r="Z66" s="71"/>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3"/>
    </row>
    <row r="67" spans="1:73" s="41" customFormat="1" ht="180" x14ac:dyDescent="0.2">
      <c r="A67" s="45" t="s">
        <v>299</v>
      </c>
      <c r="B67" s="31" t="s">
        <v>300</v>
      </c>
      <c r="C67" s="32">
        <v>11301</v>
      </c>
      <c r="D67" s="44" t="s">
        <v>301</v>
      </c>
      <c r="E67" s="44" t="s">
        <v>302</v>
      </c>
      <c r="F67" s="44" t="s">
        <v>303</v>
      </c>
      <c r="G67" s="77" t="s">
        <v>304</v>
      </c>
      <c r="H67" s="78" t="s">
        <v>305</v>
      </c>
      <c r="I67" s="78" t="s">
        <v>306</v>
      </c>
      <c r="J67" s="36"/>
      <c r="K67" s="36"/>
      <c r="L67" s="36"/>
      <c r="M67" s="37" t="s">
        <v>307</v>
      </c>
      <c r="N67" s="38">
        <f>SUM([1]администрация!N66+[1]ОК!N63+[1]ОУМИ!N63+[1]РОО!N64+'[1]Совет депутатов'!N63+[1]УСХ!N63+[1]ФинУ!N63)</f>
        <v>5096.5</v>
      </c>
      <c r="O67" s="38">
        <f>SUM([1]администрация!O66+[1]ОК!O63+[1]ОУМИ!O63+[1]РОО!O64+'[1]Совет депутатов'!O63+[1]УСХ!O63+[1]ФинУ!O63)</f>
        <v>5094.5</v>
      </c>
      <c r="P67" s="38">
        <f>SUM([1]администрация!P66+[1]ОК!P63+[1]ОУМИ!P63+[1]РОО!P64+'[1]Совет депутатов'!P63+[1]УСХ!P63+[1]ФинУ!P63)</f>
        <v>5557.5999999999995</v>
      </c>
      <c r="Q67" s="38">
        <f>SUM([1]администрация!Q66+[1]ОК!Q63+[1]ОУМИ!Q63+[1]РОО!Q64+'[1]Совет депутатов'!Q63+[1]УСХ!Q63+[1]ФинУ!Q63)</f>
        <v>5691.5</v>
      </c>
      <c r="R67" s="38">
        <f>SUM([1]администрация!R66+[1]ОК!R63+[1]ОУМИ!R63+[1]РОО!R64+'[1]Совет депутатов'!R63+[1]УСХ!R63+[1]ФинУ!R63)</f>
        <v>5691.5</v>
      </c>
      <c r="S67" s="38">
        <f>SUM([1]администрация!S66+[1]ОК!S63+[1]ОУМИ!S63+[1]РОО!S64+'[1]Совет депутатов'!S63+[1]УСХ!S63+[1]ФинУ!S63)</f>
        <v>5691.5</v>
      </c>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40"/>
    </row>
    <row r="68" spans="1:73" s="41" customFormat="1" ht="180" x14ac:dyDescent="0.2">
      <c r="A68" s="45" t="s">
        <v>308</v>
      </c>
      <c r="B68" s="31" t="s">
        <v>309</v>
      </c>
      <c r="C68" s="32">
        <v>11302</v>
      </c>
      <c r="D68" s="44" t="s">
        <v>301</v>
      </c>
      <c r="E68" s="44" t="s">
        <v>302</v>
      </c>
      <c r="F68" s="44" t="s">
        <v>303</v>
      </c>
      <c r="G68" s="77" t="s">
        <v>304</v>
      </c>
      <c r="H68" s="78" t="s">
        <v>305</v>
      </c>
      <c r="I68" s="78" t="s">
        <v>306</v>
      </c>
      <c r="J68" s="36"/>
      <c r="K68" s="36"/>
      <c r="L68" s="36"/>
      <c r="M68" s="37" t="s">
        <v>307</v>
      </c>
      <c r="N68" s="38">
        <f>SUM([1]администрация!N67+[1]ОК!N64+[1]ОУМИ!N64+[1]РОО!N65+'[1]Совет депутатов'!N64+[1]УСХ!N64+[1]ФинУ!N64)</f>
        <v>2840.6</v>
      </c>
      <c r="O68" s="38">
        <f>SUM([1]администрация!O67+[1]ОК!O64+[1]ОУМИ!O64+[1]РОО!O65+'[1]Совет депутатов'!O64+[1]УСХ!O64+[1]ФинУ!O64)</f>
        <v>2767.9</v>
      </c>
      <c r="P68" s="38">
        <f>SUM([1]администрация!P67+[1]ОК!P64+[1]ОУМИ!P64+[1]РОО!P65+'[1]Совет депутатов'!P64+[1]УСХ!P64+[1]ФинУ!P64)</f>
        <v>3963.7999999999997</v>
      </c>
      <c r="Q68" s="38">
        <f>SUM([1]администрация!Q67+[1]ОК!Q64+[1]ОУМИ!Q64+[1]РОО!Q65+'[1]Совет депутатов'!Q64+[1]УСХ!Q64+[1]ФинУ!Q64)</f>
        <v>2438</v>
      </c>
      <c r="R68" s="38">
        <f>SUM([1]администрация!R67+[1]ОК!R64+[1]ОУМИ!R64+[1]РОО!R65+'[1]Совет депутатов'!R64+[1]УСХ!R64+[1]ФинУ!R64)</f>
        <v>2442.1</v>
      </c>
      <c r="S68" s="38">
        <f>SUM([1]администрация!S67+[1]ОК!S64+[1]ОУМИ!S64+[1]РОО!S65+'[1]Совет депутатов'!S64+[1]УСХ!S64+[1]ФинУ!S64)</f>
        <v>2480.6</v>
      </c>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40"/>
    </row>
    <row r="69" spans="1:73" s="41" customFormat="1" ht="114.75" x14ac:dyDescent="0.2">
      <c r="A69" s="45" t="s">
        <v>310</v>
      </c>
      <c r="B69" s="31" t="s">
        <v>311</v>
      </c>
      <c r="C69" s="32">
        <v>11305</v>
      </c>
      <c r="D69" s="79" t="s">
        <v>312</v>
      </c>
      <c r="E69" s="80" t="s">
        <v>313</v>
      </c>
      <c r="F69" s="81" t="s">
        <v>71</v>
      </c>
      <c r="G69" s="78" t="s">
        <v>314</v>
      </c>
      <c r="H69" s="78" t="s">
        <v>43</v>
      </c>
      <c r="I69" s="78" t="s">
        <v>315</v>
      </c>
      <c r="J69" s="36"/>
      <c r="K69" s="36"/>
      <c r="L69" s="36"/>
      <c r="M69" s="37" t="s">
        <v>156</v>
      </c>
      <c r="N69" s="38">
        <f>SUM([1]администрация!N68+[1]ОК!N65+[1]ОУМИ!N65+[1]РОО!N66+'[1]Совет депутатов'!N65+[1]УСХ!N65+[1]ФинУ!N65)</f>
        <v>22273.8</v>
      </c>
      <c r="O69" s="38">
        <f>SUM([1]администрация!O68+[1]ОК!O65+[1]ОУМИ!O65+[1]РОО!O66+'[1]Совет депутатов'!O65+[1]УСХ!O65+[1]ФинУ!O65)</f>
        <v>22273.8</v>
      </c>
      <c r="P69" s="38">
        <f>SUM([1]администрация!P68+[1]ОК!P65+[1]ОУМИ!P65+[1]РОО!P66+'[1]Совет депутатов'!P65+[1]УСХ!P65+[1]ФинУ!P65)</f>
        <v>39677.800000000003</v>
      </c>
      <c r="Q69" s="38">
        <f>SUM([1]администрация!Q68+[1]ОК!Q65+[1]ОУМИ!Q65+[1]РОО!Q66+'[1]Совет депутатов'!Q65+[1]УСХ!Q65+[1]ФинУ!Q65)</f>
        <v>0</v>
      </c>
      <c r="R69" s="38">
        <f>SUM([1]администрация!R68+[1]ОК!R65+[1]ОУМИ!R65+[1]РОО!R66+'[1]Совет депутатов'!R65+[1]УСХ!R65+[1]ФинУ!R65)</f>
        <v>0</v>
      </c>
      <c r="S69" s="38">
        <f>SUM([1]администрация!S68+[1]ОК!S65+[1]ОУМИ!S65+[1]РОО!S66+'[1]Совет депутатов'!S65+[1]УСХ!S65+[1]ФинУ!S65)</f>
        <v>0</v>
      </c>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40"/>
    </row>
    <row r="70" spans="1:73" s="41" customFormat="1" ht="109.5" customHeight="1" x14ac:dyDescent="0.2">
      <c r="A70" s="45" t="s">
        <v>316</v>
      </c>
      <c r="B70" s="31" t="s">
        <v>317</v>
      </c>
      <c r="C70" s="32">
        <v>11306</v>
      </c>
      <c r="D70" s="79" t="s">
        <v>312</v>
      </c>
      <c r="E70" s="80" t="s">
        <v>313</v>
      </c>
      <c r="F70" s="81" t="s">
        <v>71</v>
      </c>
      <c r="G70" s="78" t="s">
        <v>314</v>
      </c>
      <c r="H70" s="78" t="s">
        <v>43</v>
      </c>
      <c r="I70" s="78" t="s">
        <v>315</v>
      </c>
      <c r="J70" s="36"/>
      <c r="K70" s="36"/>
      <c r="L70" s="36"/>
      <c r="M70" s="37" t="s">
        <v>156</v>
      </c>
      <c r="N70" s="38">
        <f>SUM([1]администрация!N69+[1]ОК!N66+[1]ОУМИ!N66+[1]РОО!N67+'[1]Совет депутатов'!N66+[1]УСХ!N66+[1]ФинУ!N66)</f>
        <v>40883</v>
      </c>
      <c r="O70" s="38">
        <f>SUM([1]администрация!O69+[1]ОК!O66+[1]ОУМИ!O66+[1]РОО!O67+'[1]Совет депутатов'!O66+[1]УСХ!O66+[1]ФинУ!O66)</f>
        <v>40883</v>
      </c>
      <c r="P70" s="38">
        <f>SUM([1]администрация!P69+[1]ОК!P66+[1]ОУМИ!P66+[1]РОО!P67+'[1]Совет депутатов'!P66+[1]УСХ!P66+[1]ФинУ!P66)</f>
        <v>25109.3</v>
      </c>
      <c r="Q70" s="38">
        <f>SUM([1]администрация!Q69+[1]ОК!Q66+[1]ОУМИ!Q66+[1]РОО!Q67+'[1]Совет депутатов'!Q66+[1]УСХ!Q66+[1]ФинУ!Q66)</f>
        <v>0</v>
      </c>
      <c r="R70" s="38">
        <f>SUM([1]администрация!R69+[1]ОК!R66+[1]ОУМИ!R66+[1]РОО!R67+'[1]Совет депутатов'!R66+[1]УСХ!R66+[1]ФинУ!R66)</f>
        <v>0</v>
      </c>
      <c r="S70" s="38">
        <f>SUM([1]администрация!S69+[1]ОК!S66+[1]ОУМИ!S66+[1]РОО!S67+'[1]Совет депутатов'!S66+[1]УСХ!S66+[1]ФинУ!S66)</f>
        <v>0</v>
      </c>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40"/>
    </row>
    <row r="71" spans="1:73" s="41" customFormat="1" ht="326.25" x14ac:dyDescent="0.2">
      <c r="A71" s="45" t="s">
        <v>318</v>
      </c>
      <c r="B71" s="31" t="s">
        <v>319</v>
      </c>
      <c r="C71" s="32">
        <v>11328</v>
      </c>
      <c r="D71" s="44" t="s">
        <v>320</v>
      </c>
      <c r="E71" s="44" t="s">
        <v>321</v>
      </c>
      <c r="F71" s="44" t="s">
        <v>303</v>
      </c>
      <c r="G71" s="79" t="s">
        <v>322</v>
      </c>
      <c r="H71" s="81" t="s">
        <v>323</v>
      </c>
      <c r="I71" s="81" t="s">
        <v>324</v>
      </c>
      <c r="J71" s="36"/>
      <c r="K71" s="36"/>
      <c r="L71" s="36"/>
      <c r="M71" s="37" t="s">
        <v>325</v>
      </c>
      <c r="N71" s="38">
        <f>SUM([1]администрация!N70+[1]ОК!N67+[1]ОУМИ!N67+[1]РОО!N68+'[1]Совет депутатов'!N67+[1]УСХ!N67+[1]ФинУ!N67)</f>
        <v>11979.8</v>
      </c>
      <c r="O71" s="38">
        <f>SUM([1]администрация!O70+[1]ОК!O67+[1]ОУМИ!O67+[1]РОО!O68+'[1]Совет депутатов'!O67+[1]УСХ!O67+[1]ФинУ!O67)</f>
        <v>11979.8</v>
      </c>
      <c r="P71" s="38">
        <f>SUM([1]администрация!P70+[1]ОК!P67+[1]ОУМИ!P67+[1]РОО!P68+'[1]Совет депутатов'!P67+[1]УСХ!P67+[1]ФинУ!P67)</f>
        <v>14884.7</v>
      </c>
      <c r="Q71" s="38">
        <f>SUM([1]администрация!Q70+[1]ОК!Q67+[1]ОУМИ!Q67+[1]РОО!Q68+'[1]Совет депутатов'!Q67+[1]УСХ!Q67+[1]ФинУ!Q67)</f>
        <v>14967.6</v>
      </c>
      <c r="R71" s="38">
        <f>SUM([1]администрация!R70+[1]ОК!R67+[1]ОУМИ!R67+[1]РОО!R68+'[1]Совет депутатов'!R67+[1]УСХ!R67+[1]ФинУ!R67)</f>
        <v>14967.6</v>
      </c>
      <c r="S71" s="38">
        <f>SUM([1]администрация!S70+[1]ОК!S67+[1]ОУМИ!S67+[1]РОО!S68+'[1]Совет депутатов'!S67+[1]УСХ!S67+[1]ФинУ!S67)</f>
        <v>14967.6</v>
      </c>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40"/>
    </row>
    <row r="72" spans="1:73" s="41" customFormat="1" ht="270" x14ac:dyDescent="0.2">
      <c r="A72" s="45" t="s">
        <v>326</v>
      </c>
      <c r="B72" s="31" t="s">
        <v>327</v>
      </c>
      <c r="C72" s="32">
        <v>11339</v>
      </c>
      <c r="D72" s="44" t="s">
        <v>320</v>
      </c>
      <c r="E72" s="44" t="s">
        <v>321</v>
      </c>
      <c r="F72" s="44" t="s">
        <v>303</v>
      </c>
      <c r="G72" s="79" t="s">
        <v>328</v>
      </c>
      <c r="H72" s="81" t="s">
        <v>329</v>
      </c>
      <c r="I72" s="81" t="s">
        <v>330</v>
      </c>
      <c r="J72" s="36"/>
      <c r="K72" s="36"/>
      <c r="L72" s="36"/>
      <c r="M72" s="37" t="s">
        <v>331</v>
      </c>
      <c r="N72" s="38">
        <f>SUM([1]администрация!N71+[1]ОК!N68+[1]ОУМИ!N68+[1]РОО!N69+'[1]Совет депутатов'!N68+[1]УСХ!N68+[1]ФинУ!N68)</f>
        <v>830.2</v>
      </c>
      <c r="O72" s="38">
        <f>SUM([1]администрация!O71+[1]ОК!O68+[1]ОУМИ!O68+[1]РОО!O69+'[1]Совет депутатов'!O68+[1]УСХ!O68+[1]ФинУ!O68)</f>
        <v>830.2</v>
      </c>
      <c r="P72" s="38">
        <f>SUM([1]администрация!P71+[1]ОК!P68+[1]ОУМИ!P68+[1]РОО!P69+'[1]Совет депутатов'!P68+[1]УСХ!P68+[1]ФинУ!P68)</f>
        <v>719.3</v>
      </c>
      <c r="Q72" s="38">
        <f>SUM([1]администрация!Q71+[1]ОК!Q68+[1]ОУМИ!Q68+[1]РОО!Q69+'[1]Совет депутатов'!Q68+[1]УСХ!Q68+[1]ФинУ!Q68)</f>
        <v>723.5</v>
      </c>
      <c r="R72" s="38">
        <f>SUM([1]администрация!R71+[1]ОК!R68+[1]ОУМИ!R68+[1]РОО!R69+'[1]Совет депутатов'!R68+[1]УСХ!R68+[1]ФинУ!R68)</f>
        <v>723.5</v>
      </c>
      <c r="S72" s="38">
        <f>SUM([1]администрация!S71+[1]ОК!S68+[1]ОУМИ!S68+[1]РОО!S69+'[1]Совет депутатов'!S68+[1]УСХ!S68+[1]ФинУ!S68)</f>
        <v>723.5</v>
      </c>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40"/>
    </row>
    <row r="73" spans="1:73" s="41" customFormat="1" ht="409.5" customHeight="1" x14ac:dyDescent="0.2">
      <c r="A73" s="45" t="s">
        <v>332</v>
      </c>
      <c r="B73" s="31" t="s">
        <v>333</v>
      </c>
      <c r="C73" s="32">
        <v>11340</v>
      </c>
      <c r="D73" s="44" t="s">
        <v>320</v>
      </c>
      <c r="E73" s="44" t="s">
        <v>302</v>
      </c>
      <c r="F73" s="44" t="s">
        <v>303</v>
      </c>
      <c r="G73" s="79" t="s">
        <v>334</v>
      </c>
      <c r="H73" s="81" t="s">
        <v>335</v>
      </c>
      <c r="I73" s="81" t="s">
        <v>336</v>
      </c>
      <c r="J73" s="36"/>
      <c r="K73" s="36"/>
      <c r="L73" s="36"/>
      <c r="M73" s="37" t="s">
        <v>337</v>
      </c>
      <c r="N73" s="38">
        <f>SUM([1]администрация!N72+[1]РОО!N70)</f>
        <v>1365.5</v>
      </c>
      <c r="O73" s="38">
        <f>SUM([1]администрация!O72+[1]РОО!O70)</f>
        <v>1365.5</v>
      </c>
      <c r="P73" s="38">
        <f>SUM([1]администрация!P72+[1]РОО!P70)</f>
        <v>2121</v>
      </c>
      <c r="Q73" s="38">
        <f>SUM([1]администрация!Q72+[1]РОО!Q70)</f>
        <v>2132.5</v>
      </c>
      <c r="R73" s="38">
        <f>SUM([1]администрация!R72+[1]РОО!R70)</f>
        <v>2132.5</v>
      </c>
      <c r="S73" s="38">
        <f>SUM([1]администрация!S72+[1]РОО!S70)</f>
        <v>2132.5</v>
      </c>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40"/>
    </row>
    <row r="74" spans="1:73" s="41" customFormat="1" ht="405" x14ac:dyDescent="0.2">
      <c r="A74" s="45" t="s">
        <v>338</v>
      </c>
      <c r="B74" s="31" t="s">
        <v>339</v>
      </c>
      <c r="C74" s="32" t="s">
        <v>340</v>
      </c>
      <c r="D74" s="44" t="s">
        <v>320</v>
      </c>
      <c r="E74" s="44" t="s">
        <v>321</v>
      </c>
      <c r="F74" s="44" t="s">
        <v>303</v>
      </c>
      <c r="G74" s="80" t="s">
        <v>341</v>
      </c>
      <c r="H74" s="80" t="s">
        <v>342</v>
      </c>
      <c r="I74" s="44" t="s">
        <v>343</v>
      </c>
      <c r="J74" s="36"/>
      <c r="K74" s="36"/>
      <c r="L74" s="36"/>
      <c r="M74" s="37" t="s">
        <v>156</v>
      </c>
      <c r="N74" s="38">
        <f>SUM([1]администрация!N73+[1]ОК!N70+[1]ОУМИ!N70+[1]РОО!N71+'[1]Совет депутатов'!N70+[1]УСХ!N70+[1]ФинУ!N70)</f>
        <v>83.9</v>
      </c>
      <c r="O74" s="38">
        <f>SUM([1]администрация!O73+[1]ОК!O70+[1]ОУМИ!O70+[1]РОО!O71+'[1]Совет депутатов'!O70+[1]УСХ!O70+[1]ФинУ!O70)</f>
        <v>82</v>
      </c>
      <c r="P74" s="38">
        <f>SUM([1]администрация!P73+[1]ОК!P70+[1]ОУМИ!P70+[1]РОО!P71+'[1]Совет депутатов'!P70+[1]УСХ!P70+[1]ФинУ!P70)</f>
        <v>168.7</v>
      </c>
      <c r="Q74" s="38">
        <f>SUM([1]администрация!Q73+[1]ОК!Q70+[1]ОУМИ!Q70+[1]РОО!Q71+'[1]Совет депутатов'!Q70+[1]УСХ!Q70+[1]ФинУ!Q70)</f>
        <v>91.9</v>
      </c>
      <c r="R74" s="38">
        <f>SUM([1]администрация!R73+[1]ОК!R70+[1]ОУМИ!R70+[1]РОО!R71+'[1]Совет депутатов'!R70+[1]УСХ!R70+[1]ФинУ!R70)</f>
        <v>91.8</v>
      </c>
      <c r="S74" s="38">
        <f>SUM([1]администрация!S73+[1]ОК!S70+[1]ОУМИ!S70+[1]РОО!S71+'[1]Совет депутатов'!S70+[1]УСХ!S70+[1]ФинУ!S70)</f>
        <v>107.2</v>
      </c>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40"/>
    </row>
    <row r="75" spans="1:73" s="41" customFormat="1" ht="146.25" x14ac:dyDescent="0.2">
      <c r="A75" s="45" t="s">
        <v>344</v>
      </c>
      <c r="B75" s="82" t="s">
        <v>345</v>
      </c>
      <c r="C75" s="32">
        <v>11391</v>
      </c>
      <c r="D75" s="83" t="s">
        <v>346</v>
      </c>
      <c r="E75" s="83" t="s">
        <v>329</v>
      </c>
      <c r="F75" s="83" t="s">
        <v>347</v>
      </c>
      <c r="G75" s="84" t="s">
        <v>348</v>
      </c>
      <c r="H75" s="85" t="s">
        <v>349</v>
      </c>
      <c r="I75" s="85" t="s">
        <v>350</v>
      </c>
      <c r="J75" s="36"/>
      <c r="K75" s="36"/>
      <c r="L75" s="36"/>
      <c r="M75" s="37" t="s">
        <v>280</v>
      </c>
      <c r="N75" s="38">
        <f>SUM([1]администрация!N74+[1]ОК!N71+[1]ОУМИ!N71+[1]РОО!N72+'[1]Совет депутатов'!N71+[1]УСХ!N71+[1]ФинУ!N71)</f>
        <v>0</v>
      </c>
      <c r="O75" s="38">
        <f>SUM([1]администрация!O74+[1]ОК!O71+[1]ОУМИ!O71+[1]РОО!O72+'[1]Совет депутатов'!O71+[1]УСХ!O71+[1]ФинУ!O71)</f>
        <v>0</v>
      </c>
      <c r="P75" s="38">
        <f>SUM([1]администрация!P74+[1]ОК!P71+[1]ОУМИ!P71+[1]РОО!P72+'[1]Совет депутатов'!P71+[1]УСХ!P71+[1]ФинУ!P71)</f>
        <v>0</v>
      </c>
      <c r="Q75" s="38">
        <f>SUM([1]администрация!Q74+[1]ОК!Q71+[1]ОУМИ!Q71+[1]РОО!Q72+'[1]Совет депутатов'!Q71+[1]УСХ!Q71+[1]ФинУ!Q71)</f>
        <v>0</v>
      </c>
      <c r="R75" s="38">
        <f>SUM([1]администрация!R74+[1]ОК!R71+[1]ОУМИ!R71+[1]РОО!R72+'[1]Совет депутатов'!R71+[1]УСХ!R71+[1]ФинУ!R71)</f>
        <v>0</v>
      </c>
      <c r="S75" s="38">
        <f>SUM([1]администрация!S74+[1]ОК!S71+[1]ОУМИ!S71+[1]РОО!S72+'[1]Совет депутатов'!S71+[1]УСХ!S71+[1]ФинУ!S71)</f>
        <v>0</v>
      </c>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40"/>
    </row>
    <row r="76" spans="1:73" s="41" customFormat="1" ht="111.75" customHeight="1" x14ac:dyDescent="0.2">
      <c r="A76" s="45" t="s">
        <v>351</v>
      </c>
      <c r="B76" s="31" t="s">
        <v>352</v>
      </c>
      <c r="C76" s="32">
        <v>11396</v>
      </c>
      <c r="D76" s="86" t="s">
        <v>353</v>
      </c>
      <c r="E76" s="33" t="s">
        <v>305</v>
      </c>
      <c r="F76" s="33" t="s">
        <v>354</v>
      </c>
      <c r="G76" s="86" t="s">
        <v>355</v>
      </c>
      <c r="H76" s="33" t="s">
        <v>356</v>
      </c>
      <c r="I76" s="33" t="s">
        <v>357</v>
      </c>
      <c r="J76" s="36"/>
      <c r="K76" s="36"/>
      <c r="L76" s="36"/>
      <c r="M76" s="37" t="s">
        <v>358</v>
      </c>
      <c r="N76" s="38">
        <f>SUM([1]администрация!N75+[1]ОК!N72+[1]ОУМИ!N72+[1]РОО!N73+'[1]Совет депутатов'!N72+[1]УСХ!N72+[1]ФинУ!N72)</f>
        <v>1720.2</v>
      </c>
      <c r="O76" s="38">
        <f>SUM([1]администрация!O75+[1]ОК!O72+[1]ОУМИ!O72+[1]РОО!O73+'[1]Совет депутатов'!O72+[1]УСХ!O72+[1]ФинУ!O72)</f>
        <v>1488.4</v>
      </c>
      <c r="P76" s="38">
        <f>SUM([1]администрация!P75+[1]ОК!P72+[1]ОУМИ!P72+[1]РОО!P73+'[1]Совет депутатов'!P72+[1]УСХ!P72+[1]ФинУ!P72)</f>
        <v>2424.6999999999998</v>
      </c>
      <c r="Q76" s="38">
        <f>SUM([1]администрация!Q75+[1]ОК!Q72+[1]ОУМИ!Q72+[1]РОО!Q73+'[1]Совет депутатов'!Q72+[1]УСХ!Q72+[1]ФинУ!Q72)</f>
        <v>2157</v>
      </c>
      <c r="R76" s="38">
        <f>SUM([1]администрация!R75+[1]ОК!R72+[1]ОУМИ!R72+[1]РОО!R73+'[1]Совет депутатов'!R72+[1]УСХ!R72+[1]ФинУ!R72)</f>
        <v>2157</v>
      </c>
      <c r="S76" s="38">
        <f>SUM([1]администрация!S75+[1]ОК!S72+[1]ОУМИ!S72+[1]РОО!S73+'[1]Совет депутатов'!S72+[1]УСХ!S72+[1]ФинУ!S72)</f>
        <v>2157</v>
      </c>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40"/>
    </row>
    <row r="77" spans="1:73" ht="109.5" customHeight="1" x14ac:dyDescent="0.2">
      <c r="A77" s="20" t="s">
        <v>359</v>
      </c>
      <c r="B77" s="49" t="s">
        <v>360</v>
      </c>
      <c r="C77" s="50">
        <v>11397</v>
      </c>
      <c r="D77" s="34" t="s">
        <v>320</v>
      </c>
      <c r="E77" s="34" t="s">
        <v>321</v>
      </c>
      <c r="F77" s="34" t="s">
        <v>303</v>
      </c>
      <c r="G77" s="34" t="s">
        <v>355</v>
      </c>
      <c r="H77" s="87" t="s">
        <v>361</v>
      </c>
      <c r="I77" s="87" t="s">
        <v>362</v>
      </c>
      <c r="J77" s="53"/>
      <c r="K77" s="53"/>
      <c r="L77" s="53"/>
      <c r="M77" s="54" t="s">
        <v>363</v>
      </c>
      <c r="N77" s="38">
        <f>SUM([1]администрация!N76+[1]ОК!N73+[1]ОУМИ!N73+[1]РОО!N74+'[1]Совет депутатов'!N73+[1]УСХ!N73+[1]ФинУ!N73+[1]КСК!N73)</f>
        <v>15893.199999999999</v>
      </c>
      <c r="O77" s="38">
        <f>SUM([1]администрация!O76+[1]ОК!O73+[1]ОУМИ!O73+[1]РОО!O74+'[1]Совет депутатов'!O73+[1]УСХ!O73+[1]ФинУ!O73+[1]КСК!O73)</f>
        <v>15736.9</v>
      </c>
      <c r="P77" s="38">
        <f>SUM([1]администрация!P76+[1]ОК!P73+[1]ОУМИ!P73+[1]РОО!P74+'[1]Совет депутатов'!P73+[1]УСХ!P73+[1]ФинУ!P73+[1]КСК!P73)</f>
        <v>16757.5</v>
      </c>
      <c r="Q77" s="38">
        <f>SUM([1]администрация!Q76+[1]ОК!Q73+[1]ОУМИ!Q73+[1]РОО!Q74+'[1]Совет депутатов'!Q73+[1]УСХ!Q73+[1]ФинУ!Q73+[1]КСК!Q73)</f>
        <v>17100.900000000001</v>
      </c>
      <c r="R77" s="38">
        <f>SUM([1]администрация!R76+[1]ОК!R73+[1]ОУМИ!R73+[1]РОО!R74+'[1]Совет депутатов'!R73+[1]УСХ!R73+[1]ФинУ!R73+[1]КСК!R73)</f>
        <v>17174.400000000001</v>
      </c>
      <c r="S77" s="38">
        <f>SUM([1]администрация!S76+[1]ОК!S73+[1]ОУМИ!S73+[1]РОО!S74+'[1]Совет депутатов'!S73+[1]УСХ!S73+[1]ФинУ!S73+[1]КСК!S73)</f>
        <v>17411.3</v>
      </c>
    </row>
    <row r="78" spans="1:73" ht="51" x14ac:dyDescent="0.2">
      <c r="A78" s="23" t="s">
        <v>364</v>
      </c>
      <c r="B78" s="24" t="s">
        <v>365</v>
      </c>
      <c r="C78" s="25">
        <v>11500</v>
      </c>
      <c r="D78" s="62"/>
      <c r="E78" s="62"/>
      <c r="F78" s="62"/>
      <c r="G78" s="62"/>
      <c r="H78" s="62"/>
      <c r="I78" s="62"/>
      <c r="J78" s="62"/>
      <c r="K78" s="62"/>
      <c r="L78" s="62"/>
      <c r="M78" s="25" t="s">
        <v>33</v>
      </c>
      <c r="N78" s="26">
        <f>SUM(N79:N81)</f>
        <v>242718.6</v>
      </c>
      <c r="O78" s="26">
        <f t="shared" ref="O78:S78" si="8">SUM(O79:O81)</f>
        <v>242718.6</v>
      </c>
      <c r="P78" s="26">
        <f t="shared" si="8"/>
        <v>255934.5</v>
      </c>
      <c r="Q78" s="26">
        <f t="shared" si="8"/>
        <v>253229.7</v>
      </c>
      <c r="R78" s="26">
        <f t="shared" si="8"/>
        <v>254338</v>
      </c>
      <c r="S78" s="26">
        <f t="shared" si="8"/>
        <v>264866.19999999995</v>
      </c>
    </row>
    <row r="79" spans="1:73" ht="201.75" customHeight="1" x14ac:dyDescent="0.2">
      <c r="A79" s="88"/>
      <c r="B79" s="49" t="s">
        <v>366</v>
      </c>
      <c r="C79" s="30" t="s">
        <v>367</v>
      </c>
      <c r="D79" s="34" t="s">
        <v>368</v>
      </c>
      <c r="E79" s="34" t="s">
        <v>369</v>
      </c>
      <c r="F79" s="34" t="s">
        <v>370</v>
      </c>
      <c r="G79" s="84" t="s">
        <v>371</v>
      </c>
      <c r="H79" s="89" t="s">
        <v>372</v>
      </c>
      <c r="I79" s="89" t="s">
        <v>373</v>
      </c>
      <c r="J79" s="90"/>
      <c r="K79" s="90"/>
      <c r="L79" s="90"/>
      <c r="M79" s="54" t="s">
        <v>117</v>
      </c>
      <c r="N79" s="38">
        <f>SUM([1]РОО!N76)</f>
        <v>76959.5</v>
      </c>
      <c r="O79" s="38">
        <f>SUM([1]РОО!O76)</f>
        <v>76959.5</v>
      </c>
      <c r="P79" s="38">
        <f>SUM([1]РОО!P76)</f>
        <v>88096.5</v>
      </c>
      <c r="Q79" s="38">
        <f>SUM([1]РОО!Q76)</f>
        <v>78281</v>
      </c>
      <c r="R79" s="38">
        <f>SUM([1]РОО!R76)</f>
        <v>79051.600000000006</v>
      </c>
      <c r="S79" s="38">
        <f>SUM([1]РОО!S76)</f>
        <v>86372.3</v>
      </c>
    </row>
    <row r="80" spans="1:73" ht="204.75" customHeight="1" x14ac:dyDescent="0.2">
      <c r="A80" s="20" t="s">
        <v>374</v>
      </c>
      <c r="B80" s="49" t="s">
        <v>375</v>
      </c>
      <c r="C80" s="50">
        <v>11502</v>
      </c>
      <c r="D80" s="34" t="s">
        <v>368</v>
      </c>
      <c r="E80" s="34" t="s">
        <v>369</v>
      </c>
      <c r="F80" s="34" t="s">
        <v>370</v>
      </c>
      <c r="G80" s="84" t="s">
        <v>371</v>
      </c>
      <c r="H80" s="89" t="s">
        <v>372</v>
      </c>
      <c r="I80" s="89" t="s">
        <v>373</v>
      </c>
      <c r="J80" s="53"/>
      <c r="K80" s="53"/>
      <c r="L80" s="53"/>
      <c r="M80" s="54" t="s">
        <v>117</v>
      </c>
      <c r="N80" s="38">
        <f>SUM([1]РОО!N77)</f>
        <v>89291.5</v>
      </c>
      <c r="O80" s="38">
        <f>SUM([1]РОО!O77)</f>
        <v>89291.5</v>
      </c>
      <c r="P80" s="38">
        <f>SUM([1]РОО!P77)</f>
        <v>87990.1</v>
      </c>
      <c r="Q80" s="38">
        <f>SUM([1]РОО!Q77)</f>
        <v>97800</v>
      </c>
      <c r="R80" s="38">
        <f>SUM([1]РОО!R77)</f>
        <v>97800</v>
      </c>
      <c r="S80" s="38">
        <f>SUM([1]РОО!S77)</f>
        <v>97800</v>
      </c>
    </row>
    <row r="81" spans="1:19" ht="218.25" customHeight="1" x14ac:dyDescent="0.2">
      <c r="A81" s="20" t="s">
        <v>376</v>
      </c>
      <c r="B81" s="49" t="s">
        <v>377</v>
      </c>
      <c r="C81" s="50">
        <v>11503</v>
      </c>
      <c r="D81" s="34" t="s">
        <v>368</v>
      </c>
      <c r="E81" s="34" t="s">
        <v>369</v>
      </c>
      <c r="F81" s="34" t="s">
        <v>370</v>
      </c>
      <c r="G81" s="84" t="s">
        <v>371</v>
      </c>
      <c r="H81" s="89" t="s">
        <v>378</v>
      </c>
      <c r="I81" s="89" t="s">
        <v>379</v>
      </c>
      <c r="J81" s="53"/>
      <c r="K81" s="53"/>
      <c r="L81" s="53"/>
      <c r="M81" s="54" t="s">
        <v>115</v>
      </c>
      <c r="N81" s="38">
        <f>SUM([1]РОО!N78)</f>
        <v>76467.600000000006</v>
      </c>
      <c r="O81" s="38">
        <f>SUM([1]РОО!O78)</f>
        <v>76467.600000000006</v>
      </c>
      <c r="P81" s="38">
        <f>SUM([1]РОО!P78)</f>
        <v>79847.899999999994</v>
      </c>
      <c r="Q81" s="38">
        <f>SUM([1]РОО!Q78)</f>
        <v>77148.7</v>
      </c>
      <c r="R81" s="38">
        <f>SUM([1]РОО!R78)</f>
        <v>77486.399999999994</v>
      </c>
      <c r="S81" s="38">
        <f>SUM([1]РОО!S78)</f>
        <v>80693.899999999994</v>
      </c>
    </row>
    <row r="82" spans="1:19" ht="38.25" x14ac:dyDescent="0.2">
      <c r="A82" s="23" t="s">
        <v>380</v>
      </c>
      <c r="B82" s="24" t="s">
        <v>381</v>
      </c>
      <c r="C82" s="25">
        <v>11700</v>
      </c>
      <c r="D82" s="23"/>
      <c r="E82" s="23"/>
      <c r="F82" s="23"/>
      <c r="G82" s="23"/>
      <c r="H82" s="23"/>
      <c r="I82" s="23"/>
      <c r="J82" s="23"/>
      <c r="K82" s="23"/>
      <c r="L82" s="23"/>
      <c r="M82" s="25" t="s">
        <v>33</v>
      </c>
      <c r="N82" s="25"/>
      <c r="O82" s="25"/>
      <c r="P82" s="25"/>
      <c r="Q82" s="26" t="s">
        <v>33</v>
      </c>
      <c r="R82" s="26">
        <v>14092</v>
      </c>
      <c r="S82" s="26">
        <v>29518</v>
      </c>
    </row>
    <row r="83" spans="1:19" x14ac:dyDescent="0.2">
      <c r="A83" s="3"/>
      <c r="B83" s="91"/>
      <c r="C83" s="92"/>
    </row>
    <row r="84" spans="1:19" x14ac:dyDescent="0.2">
      <c r="A84" s="3"/>
      <c r="B84" s="91"/>
      <c r="C84" s="92"/>
    </row>
    <row r="85" spans="1:19" ht="51" customHeight="1" x14ac:dyDescent="0.2">
      <c r="A85" s="94" t="s">
        <v>382</v>
      </c>
      <c r="B85" s="94"/>
      <c r="C85" s="94"/>
    </row>
    <row r="86" spans="1:19" ht="63.75" customHeight="1" x14ac:dyDescent="0.2">
      <c r="A86" s="94" t="s">
        <v>383</v>
      </c>
      <c r="B86" s="94"/>
      <c r="C86" s="94"/>
    </row>
    <row r="87" spans="1:19" x14ac:dyDescent="0.2">
      <c r="A87" s="3"/>
      <c r="B87" s="91"/>
      <c r="C87" s="92"/>
    </row>
    <row r="88" spans="1:19" x14ac:dyDescent="0.2">
      <c r="A88" s="95" t="s">
        <v>384</v>
      </c>
      <c r="B88" s="95"/>
      <c r="C88" s="92"/>
    </row>
    <row r="89" spans="1:19" x14ac:dyDescent="0.2">
      <c r="A89" s="3"/>
      <c r="B89" s="91"/>
      <c r="C89" s="92"/>
    </row>
    <row r="90" spans="1:19" x14ac:dyDescent="0.2">
      <c r="A90" s="3"/>
      <c r="B90" s="91"/>
      <c r="C90" s="92"/>
    </row>
    <row r="91" spans="1:19" x14ac:dyDescent="0.2">
      <c r="A91" s="3"/>
      <c r="B91" s="91"/>
      <c r="C91" s="92"/>
    </row>
    <row r="92" spans="1:19" x14ac:dyDescent="0.2">
      <c r="A92" s="3"/>
      <c r="B92" s="91"/>
      <c r="C92" s="92"/>
    </row>
  </sheetData>
  <mergeCells count="33">
    <mergeCell ref="A88:B88"/>
    <mergeCell ref="N9:N13"/>
    <mergeCell ref="O9:O13"/>
    <mergeCell ref="R9:R13"/>
    <mergeCell ref="S9:S13"/>
    <mergeCell ref="A85:C85"/>
    <mergeCell ref="A86:C86"/>
    <mergeCell ref="H8:H13"/>
    <mergeCell ref="I8:I13"/>
    <mergeCell ref="J8:J13"/>
    <mergeCell ref="K8:K13"/>
    <mergeCell ref="L8:L13"/>
    <mergeCell ref="M8:M13"/>
    <mergeCell ref="T5:V7"/>
    <mergeCell ref="D7:F7"/>
    <mergeCell ref="G7:I7"/>
    <mergeCell ref="J7:L7"/>
    <mergeCell ref="N7:O8"/>
    <mergeCell ref="P7:P13"/>
    <mergeCell ref="Q7:Q13"/>
    <mergeCell ref="R7:S8"/>
    <mergeCell ref="D8:D13"/>
    <mergeCell ref="E8:E13"/>
    <mergeCell ref="A1:S2"/>
    <mergeCell ref="A3:C3"/>
    <mergeCell ref="A4:A13"/>
    <mergeCell ref="B4:B13"/>
    <mergeCell ref="C4:C13"/>
    <mergeCell ref="D4:L6"/>
    <mergeCell ref="M4:M7"/>
    <mergeCell ref="N4:S6"/>
    <mergeCell ref="F8:F13"/>
    <mergeCell ref="G8:G13"/>
  </mergeCells>
  <pageMargins left="0.59055118110236227" right="0" top="0" bottom="0" header="0" footer="0"/>
  <pageSetup paperSize="8" scale="58" fitToHeight="12" orientation="landscape" r:id="rId1"/>
  <headerFooter scaleWithDoc="0" alignWithMargins="0"/>
  <rowBreaks count="7" manualBreakCount="7">
    <brk id="21" max="18" man="1"/>
    <brk id="28" max="18" man="1"/>
    <brk id="36" max="18" man="1"/>
    <brk id="50" max="18" man="1"/>
    <brk id="66" max="18" man="1"/>
    <brk id="72" max="18" man="1"/>
    <brk id="77"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vt:lpstr>
      <vt:lpstr>СВОД!Область_печати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Администратор</cp:lastModifiedBy>
  <dcterms:created xsi:type="dcterms:W3CDTF">2026-01-29T13:51:44Z</dcterms:created>
  <dcterms:modified xsi:type="dcterms:W3CDTF">2026-01-29T13:52:41Z</dcterms:modified>
</cp:coreProperties>
</file>